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G:\sprawy komórek zaangażowanych we wdrażanie FUE\DOI\OIK\Komitet Sterujący 14-20\12.Sprawozdawczość z koordynacji\Sprawozdanie za 2023 r\Sprawozdanie za 2023 do weryfikacji\Zweryfikowane załączniki do sprawozdania\"/>
    </mc:Choice>
  </mc:AlternateContent>
  <xr:revisionPtr revIDLastSave="0" documentId="13_ncr:1_{BEE39059-F294-4A12-AB4B-9E39D7FA57D1}" xr6:coauthVersionLast="47" xr6:coauthVersionMax="47" xr10:uidLastSave="{00000000-0000-0000-0000-000000000000}"/>
  <bookViews>
    <workbookView xWindow="28690" yWindow="-110" windowWidth="29020" windowHeight="16420" tabRatio="860" activeTab="4" xr2:uid="{00000000-000D-0000-FFFF-FFFF00000000}"/>
  </bookViews>
  <sheets>
    <sheet name="WP_alokacja_kontraktacja " sheetId="14" r:id="rId1"/>
    <sheet name="WP_PD" sheetId="1" r:id="rId2"/>
    <sheet name="WP_projekty COVID" sheetId="12" r:id="rId3"/>
    <sheet name="WP_ewaluacja" sheetId="6" r:id="rId4"/>
    <sheet name="WP_wskaźniki " sheetId="16" r:id="rId5"/>
    <sheet name="listy" sheetId="10" state="hidden" r:id="rId6"/>
  </sheets>
  <externalReferences>
    <externalReference r:id="rId7"/>
    <externalReference r:id="rId8"/>
  </externalReferences>
  <definedNames>
    <definedName name="_xlnm._FilterDatabase" localSheetId="1" hidden="1">WP_PD!$A$5:$L$7</definedName>
    <definedName name="_xlnm.Print_Area" localSheetId="0">'WP_alokacja_kontraktacja '!$A$1:$R$21</definedName>
    <definedName name="_xlnm.Print_Area" localSheetId="3">WP_ewaluacja!$A$1:$D$10</definedName>
    <definedName name="_xlnm.Print_Area" localSheetId="1">WP_PD!$A$1:$L$51</definedName>
    <definedName name="PO">'[1]Informacje ogólne'!$K$118:$K$154</definedName>
    <definedName name="skrot" localSheetId="0">#REF!</definedName>
    <definedName name="skrot" localSheetId="2">#REF!</definedName>
    <definedName name="skrot" localSheetId="4">#REF!</definedName>
    <definedName name="skrot">#REF!</definedName>
    <definedName name="skroty_PI" localSheetId="0">'[2]Informacje ogólne'!$N$104:$N$109</definedName>
    <definedName name="skroty_PI" localSheetId="3">'[2]Informacje ogólne'!$N$104:$N$109</definedName>
    <definedName name="skroty_PI">'[2]Informacje ogólne'!$N$104:$N$109</definedName>
    <definedName name="skrotyy_PP" localSheetId="0">#REF!</definedName>
    <definedName name="skrotyy_PP" localSheetId="4">#REF!</definedName>
    <definedName name="skrotyy_P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2" l="1"/>
  <c r="I9" i="14" l="1"/>
  <c r="N9" i="14" s="1"/>
  <c r="I10" i="14"/>
  <c r="N10" i="14" s="1"/>
  <c r="I11" i="14"/>
  <c r="N11" i="14" s="1"/>
  <c r="I12" i="14"/>
  <c r="N12" i="14"/>
  <c r="G15" i="14"/>
  <c r="H15" i="14"/>
  <c r="O17" i="14"/>
  <c r="P17" i="14"/>
  <c r="Q17" i="14"/>
  <c r="G16" i="14" l="1"/>
  <c r="G17" i="14" s="1"/>
  <c r="U7" i="12"/>
  <c r="Q7" i="12" l="1"/>
  <c r="P7" i="12"/>
  <c r="O7" i="12"/>
  <c r="G51" i="1" l="1"/>
  <c r="F5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tc={8C73CF2F-8C51-4FB4-9852-8384DBCC5998}</author>
    <author>tc={63A6CB14-8869-4AE7-BAC5-C44316782CA2}</author>
  </authors>
  <commentList>
    <comment ref="R13" authorId="0" shapeId="0" xr:uid="{8C73CF2F-8C51-4FB4-9852-8384DBCC5998}">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Tego nie musimy pokazywać </t>
      </text>
    </comment>
    <comment ref="R14" authorId="1" shapeId="0" xr:uid="{63A6CB14-8869-4AE7-BAC5-C44316782CA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jw</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tc={7C157220-7867-479F-93C1-493609E7A923}</author>
  </authors>
  <commentList>
    <comment ref="Y13" authorId="0" shapeId="0" xr:uid="{7C157220-7867-479F-93C1-493609E7A92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Obok jest wskazane, że wydłuzono okres realizacj projektu do 31.12.2022 r.</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tc={1952C056-1AEA-4971-B972-21F78C0C1602}</author>
    <author>tc={6484F341-8BE8-4C88-A57E-2D54DB91B33E}</author>
  </authors>
  <commentList>
    <comment ref="E10" authorId="0" shapeId="0" xr:uid="{1952C056-1AEA-4971-B972-21F78C0C160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Czy realizacja jest zagrożona?</t>
      </text>
    </comment>
    <comment ref="E11" authorId="1" shapeId="0" xr:uid="{6484F341-8BE8-4C88-A57E-2D54DB91B33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jw</t>
      </text>
    </comment>
  </commentList>
</comments>
</file>

<file path=xl/sharedStrings.xml><?xml version="1.0" encoding="utf-8"?>
<sst xmlns="http://schemas.openxmlformats.org/spreadsheetml/2006/main" count="1005" uniqueCount="473">
  <si>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</si>
  <si>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</si>
  <si>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</si>
  <si>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</si>
  <si>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</si>
  <si>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</si>
  <si>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</si>
  <si>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</si>
  <si>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</si>
  <si>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</si>
  <si>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Nr priorytetu inwestycyjnego</t>
  </si>
  <si>
    <t>Kategoria interwencji</t>
  </si>
  <si>
    <t>Działanie - nazwa</t>
  </si>
  <si>
    <t>Działanie - kod</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</si>
  <si>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</si>
  <si>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</si>
  <si>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</si>
  <si>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</si>
  <si>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</si>
  <si>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</si>
  <si>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</si>
  <si>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</si>
  <si>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</si>
  <si>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</si>
  <si>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</si>
  <si>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</si>
  <si>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</si>
  <si>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</si>
  <si>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</si>
  <si>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</si>
  <si>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</si>
  <si>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</si>
  <si>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</si>
  <si>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</si>
  <si>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</si>
  <si>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</si>
  <si>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</si>
  <si>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</si>
  <si>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</si>
  <si>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Tak/Nie</t>
  </si>
  <si>
    <t>liczba respiratorów</t>
  </si>
  <si>
    <t>Zakres</t>
  </si>
  <si>
    <t>NIE</t>
  </si>
  <si>
    <t xml:space="preserve">Tabela 3. Wykaz działań na rzecz COVID-19 na podstawie informacji przekazanych do SKS </t>
  </si>
  <si>
    <t>Tabela 4: Ewaluacje w ochronie zdrowia</t>
  </si>
  <si>
    <t xml:space="preserve">Tabela 5: Wybrane efekty działań </t>
  </si>
  <si>
    <t>TAK</t>
  </si>
  <si>
    <t>TAK/NIE/NIE DOTYCZY</t>
  </si>
  <si>
    <t>NIE DOTYCZY</t>
  </si>
  <si>
    <t>Kolumna1</t>
  </si>
  <si>
    <t>Jeżeli tak proszę o krótką informację o wynikach ewaluacji (5 zdań)</t>
  </si>
  <si>
    <t>Poziom wykonania wskaźnika [%]</t>
  </si>
  <si>
    <t xml:space="preserve"> </t>
  </si>
  <si>
    <t>Komentarz</t>
  </si>
  <si>
    <t>Poddziałanie - kod</t>
  </si>
  <si>
    <t>Poddziałanie - nazwa</t>
  </si>
  <si>
    <t>Zgodnie z planami IP/IZ środki dedykowane wyłącznie obszarowi zdrowie - wsparcie UE - EFRR [euro]</t>
  </si>
  <si>
    <t>Zgodnie z planami IP/IZ środki dedykowane wyłącznie obszarowi zdrowie - wsparcie UE - EFS [euro]</t>
  </si>
  <si>
    <t>Ogółem</t>
  </si>
  <si>
    <t>Zgodnie z planami IP/IZ środki dedykowane wyłącznie obszarowi zdrowie 
- budżet państwa [euro]</t>
  </si>
  <si>
    <t>Zgodnie z planami IP/IZ środki dedykowane wyłącznie obszarowi zdrowie 
- inne [euro]</t>
  </si>
  <si>
    <t>9 = [10+11+12]</t>
  </si>
  <si>
    <t>14 = [7+8+9+13]</t>
  </si>
  <si>
    <t>Miejsce na komentarz (m.in. w zakresie ewentualnych zmian)</t>
  </si>
  <si>
    <t>Wsparcie UE [euro] - alokacja</t>
  </si>
  <si>
    <t>Krajowe środki publiczne [euro] - alokacja</t>
  </si>
  <si>
    <t>Krajowe środki prywatne [euro] - alokacja</t>
  </si>
  <si>
    <t>Finansowanie ogółem [euro] 
Zgodnie z planami IP/IZ środki dedykowane wyłącznie obszarowi zdrowie 
- finansowanie ogółem [euro] - alokacja</t>
  </si>
  <si>
    <t xml:space="preserve">Wartość podpisanych umów - wsparcie UE [pln] </t>
  </si>
  <si>
    <t>Wartość podpisanych umów - wartośc wydatków kwalifikowalnych [pln]</t>
  </si>
  <si>
    <t>Wartość podpisanych umów - wartośc wydatków ogółem [pln]</t>
  </si>
  <si>
    <t xml:space="preserve">Tabela 1: Alokacja i kontraktacja w ramach  Regionalnego Programu Operacyjnego </t>
  </si>
  <si>
    <t>Zakres/nazwa</t>
  </si>
  <si>
    <t>Liczba podmiotów, które udostępniły on-line informacje sektora publicznego (szt.)</t>
  </si>
  <si>
    <t>Liczba osób objętych programem zdrowotnym dzięki EFS (os.)</t>
  </si>
  <si>
    <t>Liczba osób, które dzięki interwencji EFS zgłosiły się na badanie profilaktyczne (os.)</t>
  </si>
  <si>
    <t>Ludność objęta ulepszonymi usługami zdrowotnymi (os.)</t>
  </si>
  <si>
    <t>Liczba wspartych podmiotów leczniczych (szt.)</t>
  </si>
  <si>
    <t>Liczba osób zagrożonych ubóstwem lub wykluczeniem społecznym objętych usługami zdrowotnymi  w programie (os.)</t>
  </si>
  <si>
    <t>Liczba wspartych w programie miejsc świadczenia usług zdrowotnych, istniejących po zakończeniu projektu (szt.)</t>
  </si>
  <si>
    <t>9iv</t>
  </si>
  <si>
    <t>Nie</t>
  </si>
  <si>
    <t>Tak</t>
  </si>
  <si>
    <t xml:space="preserve">Tak </t>
  </si>
  <si>
    <t>9a</t>
  </si>
  <si>
    <t>projekt pozakonkursowy</t>
  </si>
  <si>
    <t>Regionalny Program Operacyjny Województwa Dolnośląskiego na lata 2014-2020</t>
  </si>
  <si>
    <t>081</t>
  </si>
  <si>
    <t>2c</t>
  </si>
  <si>
    <t>053</t>
  </si>
  <si>
    <t>8vi</t>
  </si>
  <si>
    <t>13i</t>
  </si>
  <si>
    <t>PI 2c</t>
  </si>
  <si>
    <t>K</t>
  </si>
  <si>
    <t>Narzędzie 26</t>
  </si>
  <si>
    <t>Narzędzie 27</t>
  </si>
  <si>
    <t>PI 8vi</t>
  </si>
  <si>
    <t>Narzędzie 5</t>
  </si>
  <si>
    <t>PI 9a</t>
  </si>
  <si>
    <t>IV posiedzenie KS</t>
  </si>
  <si>
    <t>XI posiedzenie KS</t>
  </si>
  <si>
    <t>XII posiedzenie KS</t>
  </si>
  <si>
    <t>II kwartał 2018</t>
  </si>
  <si>
    <t>XV posiedzenie KS</t>
  </si>
  <si>
    <t>Narzędzie 2</t>
  </si>
  <si>
    <t>PI 9iv</t>
  </si>
  <si>
    <t>Narzędzie 18</t>
  </si>
  <si>
    <t>IV kwartał 2019</t>
  </si>
  <si>
    <t>XX posiedzenie KS</t>
  </si>
  <si>
    <t>IV kwartał 2020</t>
  </si>
  <si>
    <t>P</t>
  </si>
  <si>
    <t>Narzędzie 16</t>
  </si>
  <si>
    <t>tryb obiegowy</t>
  </si>
  <si>
    <t>REACT-EU</t>
  </si>
  <si>
    <t>PI 13i</t>
  </si>
  <si>
    <t>II kwartał 2022</t>
  </si>
  <si>
    <t>RPWP.02.01.00</t>
  </si>
  <si>
    <t>Rozwój elektronicznych usług publicznych</t>
  </si>
  <si>
    <t>RPWP.02.01.01</t>
  </si>
  <si>
    <t>RPWP.06.06.00</t>
  </si>
  <si>
    <t>Wspieranie aktywności zawodowej pracowników poprzez działania prozdrowotne</t>
  </si>
  <si>
    <t>RPWP.06.06.01</t>
  </si>
  <si>
    <t>RPWP.06.06.02</t>
  </si>
  <si>
    <t>Wspieranie aktywności zawodowej pracowników poprzez działania prozdrowotne w ramach ZIT dla MOF Poznania</t>
  </si>
  <si>
    <t>RPWP.06.06.03</t>
  </si>
  <si>
    <t>Wspieranie aktywności zawodowej pracowników poprzez działania prozdrowotne w ramach ZIT dla rozwoju AKO</t>
  </si>
  <si>
    <t>RPWP.07.02.00</t>
  </si>
  <si>
    <t>Usługi społeczne i zdrowotne</t>
  </si>
  <si>
    <t>RPWP.07.02.02</t>
  </si>
  <si>
    <t>Usługi społeczne i zdrowotne - projekty konkursowe</t>
  </si>
  <si>
    <t>RPWP.09.01.00</t>
  </si>
  <si>
    <t>Inwestycje w infrastrukturę zdrowotną i społeczną</t>
  </si>
  <si>
    <t>RPWP.09.01.01</t>
  </si>
  <si>
    <t>Infrastruktura ochrony zdrowia</t>
  </si>
  <si>
    <t>Instrument REACT-EU</t>
  </si>
  <si>
    <t>Nazwa Programu: Regionalny Program Operacyjny Województwa Wielkopolskiego na lata 2014-2020</t>
  </si>
  <si>
    <t>RPO WWL.2.P.1</t>
  </si>
  <si>
    <t xml:space="preserve">Wyposażenia środowisk informatycznychwojewódzkich,  powiatowych i miejskich podmiotów leczniczych w narzędzia informatyczne  umożliwiające wdrożenie Elektronicznej Dokumentacji Medycznej oraz stworzenie sieci wymiany danych między podmiotami leczniczymi samorządu województwa </t>
  </si>
  <si>
    <t>30 czerwca 2017</t>
  </si>
  <si>
    <t>37/2015</t>
  </si>
  <si>
    <t>II posiedzenie KS</t>
  </si>
  <si>
    <t xml:space="preserve">RPO.WWL.6.K.1 </t>
  </si>
  <si>
    <t>Rozwój profilaktyki nowotworowej w kierunku wykrywania szyjki macicy i raka piersi</t>
  </si>
  <si>
    <t>IV kw. 2015</t>
  </si>
  <si>
    <t>36/2015</t>
  </si>
  <si>
    <t>RPO WWL.6.K.2</t>
  </si>
  <si>
    <t>Program profilaktyczny wczesnego wykrywania gruźlicy</t>
  </si>
  <si>
    <t>IV kw. 2016</t>
  </si>
  <si>
    <t>18/2016</t>
  </si>
  <si>
    <t>RPO WWL.6.K.3</t>
  </si>
  <si>
    <t>Narzędzie 3</t>
  </si>
  <si>
    <t>Program psychiatryczny terapeutyczno-rehabilitacyjny połączony z aktywizacją pacjentów</t>
  </si>
  <si>
    <t>II kw. 2016</t>
  </si>
  <si>
    <t>RPO WWL.7.K.1</t>
  </si>
  <si>
    <t>Narzędzie 19</t>
  </si>
  <si>
    <t>Program wielospecjalistycznej terapii osób z wrodzonymi wadami twarzy</t>
  </si>
  <si>
    <t>III kw. 2016 r.</t>
  </si>
  <si>
    <t>RPO WWL.2.K.1</t>
  </si>
  <si>
    <t>40/2016</t>
  </si>
  <si>
    <t>VII posiedzenie KS</t>
  </si>
  <si>
    <t>RPO WWL.6.K.5</t>
  </si>
  <si>
    <t>Program  profilaktyki i wczesnego wykrywania nowotworów złośliwych  dolnego odcinka przewodu pokarmowego w województwie wielkopolskim w latach 2014-2020</t>
  </si>
  <si>
    <t xml:space="preserve">IV kw. 2016 r. </t>
  </si>
  <si>
    <t>RPO WWL.7.K.2</t>
  </si>
  <si>
    <t>Badania przesiewowe słuchu u młodzieży klas szóstych szkoły podstawowej - "Hej Słyszysz???"</t>
  </si>
  <si>
    <t>IV kw. 2016 r.</t>
  </si>
  <si>
    <t>RPO WWL.7.K.4</t>
  </si>
  <si>
    <t xml:space="preserve">Program profilaktyki nowotworów złośliwych szyjki macicy - szczepienia przeciwko zakażeniom wirusem brodawczaka ludzkiego (HPV) podopiecznych placówek opikuńczo-wychowawczych w Województwie wielkopolskim w latach 2014-2020 </t>
  </si>
  <si>
    <t>RPO WWL.6.K.6</t>
  </si>
  <si>
    <t>Program profilaktyczny wczesnego wykrywania raka płuc (Etap I i Etap II)</t>
  </si>
  <si>
    <t>I kw. 2017 r.</t>
  </si>
  <si>
    <t>89/2016</t>
  </si>
  <si>
    <t>RPO WWL.9.K.1</t>
  </si>
  <si>
    <t>Narzędzie 13_x000D_, Narzędzie 14_x000D_, Narzędzie 16_x000D_, Narzędzie 17</t>
  </si>
  <si>
    <t xml:space="preserve"> I kw. 2017 r. </t>
  </si>
  <si>
    <t>RPO WWL.6.K.7</t>
  </si>
  <si>
    <t>Program prewencji niewydolności serca u pacjentów onkologicznych</t>
  </si>
  <si>
    <t xml:space="preserve">I kw. 2018 r. </t>
  </si>
  <si>
    <t>19/2017/XII</t>
  </si>
  <si>
    <t>RPO WWL.6.K.4</t>
  </si>
  <si>
    <t>Narzędzie 4</t>
  </si>
  <si>
    <t>Zmiany przeciążeniowe narządu ruchu pracowników zakładów przemysłowych Wielkopolski - patobiomechanizm, profilaktyka, ergonomia stanowiska pracy</t>
  </si>
  <si>
    <t>II kw. 2017 r.</t>
  </si>
  <si>
    <t>26/2017/O</t>
  </si>
  <si>
    <t>RPO WWL.7.K.5</t>
  </si>
  <si>
    <t>Projekt obejmujący deinstytucjonalizację usług społecznych i deinstytucjonalizację opieki medycznej osób starszych</t>
  </si>
  <si>
    <t>41/2017/XIII</t>
  </si>
  <si>
    <t>XIII posiedzenie KS</t>
  </si>
  <si>
    <t>RPO WWL.7.K.3</t>
  </si>
  <si>
    <t>Wielkopolski Program Profilaktyczny w zakresie onkologii dziecięcej</t>
  </si>
  <si>
    <t>III KW. 2017 r.</t>
  </si>
  <si>
    <t>RPO WWL.6.K.9</t>
  </si>
  <si>
    <t>Programy dostosowane do potrzeb konkretnych pracodawców i ich pracowników ukierunkowane na eliminowanie zdrowotnych czynników ryzyka w miejscu pracy i przekwalifikowanie pracowników długotrwale pracujących w warunkach negatywnie wpływających na zdrowie</t>
  </si>
  <si>
    <t>III kw. 2017 r</t>
  </si>
  <si>
    <t>RPO WWL.6.K.14</t>
  </si>
  <si>
    <t xml:space="preserve">Wielkopolski program polityki zdrowotnej w zakresie rehabilitacji medycznej </t>
  </si>
  <si>
    <t>IV kw. 2017 r</t>
  </si>
  <si>
    <t>59/2017/XIV</t>
  </si>
  <si>
    <t>XIV posiedzenie KS</t>
  </si>
  <si>
    <t>RPO WWL.6.K.15 - II edycja</t>
  </si>
  <si>
    <t>Odważ się na zdrowie - program metaboliczny dla mieszkańców Wielkopolski</t>
  </si>
  <si>
    <t>IV kw. 2018 r</t>
  </si>
  <si>
    <t>RPO WWL.7.K.6</t>
  </si>
  <si>
    <t>Projekt obejmujący deinstytucjonalizację usług społecznych i deinstytucjonalizację opieki medycznej osób z zaburzeniami psychicznymi</t>
  </si>
  <si>
    <t>IV KW. 2017 r</t>
  </si>
  <si>
    <t>62/2017/O</t>
  </si>
  <si>
    <t>RPO WWL.6.K.11</t>
  </si>
  <si>
    <t>Program profilkatyki nowotworów skóry, ze szczególnym uwzględnieniem czerniaka złośliwego, dla mieszkańców MOF Poznania</t>
  </si>
  <si>
    <t>77/2017/XV</t>
  </si>
  <si>
    <t>RPO WWL.6.K.12</t>
  </si>
  <si>
    <t xml:space="preserve">Program edukacji zdrowotnej, wykrywania zakażeń HBV i HCV oraz szczepień przeciwko WZW typu B. </t>
  </si>
  <si>
    <t xml:space="preserve">IV kwartał 2018 r. </t>
  </si>
  <si>
    <t>zwiększenie projektu na potrzeby walki z covid. Ostateczne wartości projektu: dofinansowanie 3.340.166,13  PLN, wsparcie finansowe EFS 2.988.569,70  PLN, wkład krajowy 351 596,43  PLN</t>
  </si>
  <si>
    <t>RPO WWL.6.K.13</t>
  </si>
  <si>
    <t xml:space="preserve">Program profilaktyki nowotworów skóry w Aglomeracji Kalisko-Ostrowskiej. </t>
  </si>
  <si>
    <t>RPO WWL.9.P.1</t>
  </si>
  <si>
    <t>Narzędzie  16</t>
  </si>
  <si>
    <t>Budowa Wielkopolskiego Centrum Zdrowia Dziecka (szpitala pediatrycznego) wraz z jego wyposażeniem.*</t>
  </si>
  <si>
    <t>II kwartał 2018 r.</t>
  </si>
  <si>
    <t>RPO WWL.7.K.7</t>
  </si>
  <si>
    <t>Rozszerzenie dostępności technologicznie wspomaganej diagnostyki funkcjonalnej i rehabilitacji dzieci i młodych dorosłych z mózgowym porażeniem dziecięcym na terenie Województwa Wielkopolskiego</t>
  </si>
  <si>
    <t>I KW. 2018 r.</t>
  </si>
  <si>
    <t>2/2018/O</t>
  </si>
  <si>
    <t>RPO WWL.6.K.8</t>
  </si>
  <si>
    <t>Zdrowa aorta</t>
  </si>
  <si>
    <t>RPO WWL.6.K.10</t>
  </si>
  <si>
    <t>Program edukacji zdrowotnej i szczepień ochronnych przeciw grypie 
w populacji MOF Poznania</t>
  </si>
  <si>
    <t>II KW. 2018 r.</t>
  </si>
  <si>
    <t>zwiększenie projektu na potrzeby walki z covid. Ostateczne wartości projektu: dofinansowanie 17 220 482,35 PLN, wsparcie finansowe EFS 15 407 800,00 PLN, wkład krajowy 1 812 682, 35 PLN</t>
  </si>
  <si>
    <t>RPO WWL.6.K.16</t>
  </si>
  <si>
    <t>Program profilaktyki retinopatii cukrzycowej w województwie wielkopolskim</t>
  </si>
  <si>
    <t>III kw. 2018</t>
  </si>
  <si>
    <t>11/2018/XVI</t>
  </si>
  <si>
    <t>XVI posiedzenie KS</t>
  </si>
  <si>
    <t>RPO WWL.6.K.17</t>
  </si>
  <si>
    <t>Program profilaktyki raka piersi/Program profilaktyki raka szyjki macicy</t>
  </si>
  <si>
    <t xml:space="preserve">III kw. 2018  </t>
  </si>
  <si>
    <t>22/2018/O</t>
  </si>
  <si>
    <t>RPO WWL.7.K.8</t>
  </si>
  <si>
    <t>Projekt obejmujący deinstytucjonalizację usług społecznych i deinstytucjonalizację opieki medycznej osób starszych*</t>
  </si>
  <si>
    <t>III kwartał 2018</t>
  </si>
  <si>
    <t>42/2018/O</t>
  </si>
  <si>
    <t>RPO WWL.6.K.18</t>
  </si>
  <si>
    <t>71/2018/XIX</t>
  </si>
  <si>
    <t>XIX posiedzenie KS</t>
  </si>
  <si>
    <t>RPO WWL.6.K.19</t>
  </si>
  <si>
    <t>I kwartał 2019</t>
  </si>
  <si>
    <t>RPO WWL.9.P.2</t>
  </si>
  <si>
    <t>Poprawa jakości opieki nad dziećmi i młodzieżą z chorobą nowotworową w województwie wielkopolskim poprzez przebudowę i rozbudowę budynku Szpitala Klinicznego im. K.Jonschera U.M. im. K.Marcinkowskiego w Poznaniu oraz zakup niezbędnego wyposażenia</t>
  </si>
  <si>
    <t>III kwartał 2019</t>
  </si>
  <si>
    <t>RPO WWL.6.K.20</t>
  </si>
  <si>
    <t>Regionalny Program Zdrowotny w zakresie rehabilitacji neurologicznej dla osób po udarze mózgu</t>
  </si>
  <si>
    <t>II kwartał 2019</t>
  </si>
  <si>
    <t>20/2019/XX</t>
  </si>
  <si>
    <t>RPO WWL.6.K.21</t>
  </si>
  <si>
    <t>Profilaktyka chorób przewlekłych i ich powikłań na obszarze Metropolii Poznań</t>
  </si>
  <si>
    <t>RPO WWL.7.K.9</t>
  </si>
  <si>
    <t>Projekt obejmujący deinstytucjonalizację usług społecznych i usług zdrowotnych w tym w szczególności tworzenie Środowiskowych Centrów Zdrowia Psychicznego lub Dziennego Domu Opieki Medycznej.</t>
  </si>
  <si>
    <t>RPO WWL.6.K.22</t>
  </si>
  <si>
    <t>Zapobieganie ciężkim zapaleniom płuc i powikłaniom pogrypowym u osób z chorobami nowotworowymi</t>
  </si>
  <si>
    <t>36/2019/O</t>
  </si>
  <si>
    <t>Tryb obiegowy</t>
  </si>
  <si>
    <t>RPO WWL.6.K.23</t>
  </si>
  <si>
    <t>Program rehabilitacyjny dla pacjentów onkologicznych w wieku 18-64 lata z terenu województwa wielkopolskiego</t>
  </si>
  <si>
    <t>II/III kwartał 2020</t>
  </si>
  <si>
    <t>16/2020/XXIV</t>
  </si>
  <si>
    <t>XXIV posiedzenie KS</t>
  </si>
  <si>
    <t>RPO WWL.2.K.3</t>
  </si>
  <si>
    <t>Rozwój elektronicznych usług publicznych (w tym e-zdrowie)</t>
  </si>
  <si>
    <t>17/2020/O</t>
  </si>
  <si>
    <t>RPO WWL.9.P.3.</t>
  </si>
  <si>
    <t>Narzędzie 13, Narzędzie 16</t>
  </si>
  <si>
    <t>PROMEDICINE – modernizacja specjalistycznego ośrodka kompleksowej diagnostyki i leczenia chorób układu naczyń</t>
  </si>
  <si>
    <t>III kwartał 2020</t>
  </si>
  <si>
    <t>23/2020/O</t>
  </si>
  <si>
    <t>RPO WWL.7.K.10</t>
  </si>
  <si>
    <t xml:space="preserve">Projekty obejmujące deinstytucjonalizację usług społecznych i usług zdrowotnych w zakresie tworzenia Środowiskowych Centrów Zdrowia Psychicznego </t>
  </si>
  <si>
    <t>30/2020/O</t>
  </si>
  <si>
    <t>RPO WWL.7.K.11</t>
  </si>
  <si>
    <t>Projekty obejmujące deinstytucjonalizację usług społecznych i usług zdrowotnych w zakresie tworzenia Środowiskowych Centrów Zdrowia Psychicznego (ŚCZP dla dzieci i młodzieży)</t>
  </si>
  <si>
    <t>III kwartał 2021</t>
  </si>
  <si>
    <t>23/2021/O</t>
  </si>
  <si>
    <t xml:space="preserve">RPO WWL.11.K.1 </t>
  </si>
  <si>
    <t>Wsparcie podmiotów leczniczych udzielających świadczeń w ramach podstawowej opieki zdrowotnej (POZ) oraz ambulatoryjnej opieki specjalistycznej (AOS)</t>
  </si>
  <si>
    <t>I kwartał 2022</t>
  </si>
  <si>
    <t>3/2022/O</t>
  </si>
  <si>
    <t>RPO WWL.11.K.2</t>
  </si>
  <si>
    <t>Wsparcie podmiotów leczniczych udzielających świadczeń w ramach leczenia szpitalnego</t>
  </si>
  <si>
    <t>RPO WWL.2.P.2</t>
  </si>
  <si>
    <t>Rozszerzenie wykorzystania nowoczesnych e-Usług poprzez wdrożenie eKonsylium</t>
  </si>
  <si>
    <t>14/2022/O</t>
  </si>
  <si>
    <t>RPO WWL.9.K.2</t>
  </si>
  <si>
    <t>Narzędzie 13, Narzędzie 14, Narzędzie 16,  Narzędzie 17</t>
  </si>
  <si>
    <t>Wsparcie infrastruktury ochrony zdrowia</t>
  </si>
  <si>
    <t>IV kwartał 2022</t>
  </si>
  <si>
    <t>31/2022/O</t>
  </si>
  <si>
    <t>Wielkopolskie</t>
  </si>
  <si>
    <t>konkurs</t>
  </si>
  <si>
    <t xml:space="preserve">RPO WWL.7.K.2. </t>
  </si>
  <si>
    <t xml:space="preserve"> 40/2016/VII</t>
  </si>
  <si>
    <t>Poznań</t>
  </si>
  <si>
    <t>- Uniwersytet Medyczny im. Karola Marcinkowskiego w Poznaniu
- Ginekologiczno-Położniczy Szpital Kliniczny Uniwersytetu Medycznego im. Karola Marcinkowskiego w Poznaniu</t>
  </si>
  <si>
    <t>Zakup niezbędnych urządzeń laboratoryjnych służących optymalizacji badań, środków ochrony osobistej oraz niezbędnego sprzętu medycznego; Zwiększenie dostępności do badań w kierunku wykrycia wirusa SARS-CoV-2 u pacjentów poddanych kwarantannie, u których Wojewódzka Stacja Sanitarno-Epidemiologiczna poleciła wykonanie badania lub u pracowników ochrony zdrowia  (zwłaszcza lekarzy, pielęgniarek, diagnostów laboratoryjnych) i sprzętu związanego z zapobieganiem i zwalczaniem COVID -19</t>
  </si>
  <si>
    <t>W trakcie realizacji</t>
  </si>
  <si>
    <t xml:space="preserve">Samorząd Województwa Wielkopolskiego  </t>
  </si>
  <si>
    <t>Wojewódzki Szpital Zespolony w Lesznie
Wojewódzki Szpital Zespolony w Koninie 
Wojewódzki Szpital Zespolony w Kaliszu
Szpital Wojewódzki w Poznaniu 
Wojewódzki Specjalistyczny Zakład Opieki Zdrowotnej Chorób Płuc i Gruźlicy w  Wolicy 
Wojewódzka Stacja Pogotowia w Poznaniu 
Wielkopolskie Centrum Ratownictwa Medycznego Sp. z o.o. w Koninie 
Instytut Genetyki Człowieka Polskiej Akademii Nauk 
Wielkopolskie Centrum Pulmonologii i Torakochirurgii im. E. I J. Zeylandów w Poznaniu</t>
  </si>
  <si>
    <t xml:space="preserve">Leszno, Konin, Kalisz, Poznań, Wolica, </t>
  </si>
  <si>
    <t>Działanie związane z zapobieganiem/łagodzeniem skutków epidemi COVID-19 w wojweództwie wielkopolskim.</t>
  </si>
  <si>
    <t xml:space="preserve">Zakup niezbędnych środków ochrony indywidualnej, materiałów diagnostycznych i medycznych, sprzętu jednorazowego użytku oraz innych zakupów bieżących w związku z wystąpieniem koronawirusa SARS-CoV-2         </t>
  </si>
  <si>
    <t xml:space="preserve">Zakończony </t>
  </si>
  <si>
    <t xml:space="preserve">Nowy projekt pozakonkursowy realizowany w ramach Poddziałania 7.2.2 - Usługi społeczne i zdrowotne (EFS). Pierwotnie wartość całkowita projektu wynosiła ok. 30 303 030,30 PLN i  IZ nie wiedziała jeszcze jakie dokładnie podmioty zostaną objęte wsparciem.  Kolejne zmiany dotyczyła zwiększenia alokacji do kwoty 38 830 670,30 zł oraz wartości dofinansowania (UE+BP) do 36 112 523,37 zł, jak i rozszerzenia zakresu wsparcia projektu i włączenie w jego realizację partnerów (zostali podani). </t>
  </si>
  <si>
    <t>Samorząd Wojewodztwa Wielkopolskiego</t>
  </si>
  <si>
    <t xml:space="preserve"> - Wojewódzka Stacja Pogotowia Ratunkowego w Poznaniu
 - Szpital Wojewódzki w Poznaniu
 - Wojewódzki Szpital Zespolony im. Ludwika Perzyny w Kaliszu
 - Wojewódzki Szpital Zespolony im. dr Romana Ostrzyckiego w Koninie 
 - Wielkopolskie Centrum Ratownictwa Medycznego  sp. z o. o. w Koninie             -Wielkopolskie Centrum Pulmonologii i Torakochirurgii im. Eugenii i Janusza Zeylandów w Poznaniu
 - Wojewódzki Szpital Zespolony w Lesznie
 - Wielospecjalistyczny Szpital Miejski im. Józefa Strusia z Zakładem Opiekuńczo Leczniczym w Poznaniu
- Wojewódzki Specjalistyczny Zespół Zakładów Opieki Zdrowotnej Chorób Płuc i Gruźlicy w Wolicy
- Wielkopolskie Centrum Onkologii im. Marii Skłodowskiej - Curie
- Wojewódzki Szpital dla Nerwowo i Psychicznie Chorych "Dziekanka" im. Aleksandra Piotrowskiego w Gnieźnie
- Wielkopolskie Centrum Neuropsychiatryczne im. Oskara Bielawskiego w Kościanie (pzed zmianą:Wojewódzki Szpital Neuropsychiatryczny im. Oskara Bielawskiego w Kościanie
- Wielkopolski Ośrodek Reumatologiczny w Śremie
- Zakład Opiekuńczo - Leczniczy w Śremie
- Szpital Specjalistyczny im. Stanisława Staszica w Pile
- Szpital w Puszczykowie im. prof. S.T. Dąbrowskiego S.A.
- Szpital Pomnik Chrztu Polski w Gnieźnie
- Szpital Powiatowy we Wrześni SP. z o.o.
- Szpital Powiatowy im. Tadeusza Malińskiego w Śremie Sp. z o.o.</t>
  </si>
  <si>
    <t>Poznań, Kalisz, Konin, Leszno, Wolica, Gniezno, Koscian, Śrem, Piła, Puszczykowo, Września</t>
  </si>
  <si>
    <t>Inwestycje w infrastrukturę ochrony zdrowia oraz zakup niezbędnego wyposażenia dla potrzeb walki z epidemią koronawirusa Covid-19 w województwie wielkopolskim</t>
  </si>
  <si>
    <t>Doposażenie podmiotów leczniczych, w których hospitalizowane są osoby z COVID-19, w niezbędny sprzęt, aparaturę medyczną oraz udzielanie wsparcia w zakresie kosztów pracy i środków ochrony osobistej</t>
  </si>
  <si>
    <t xml:space="preserve"> - Szpital Wojewódzki w Poznaniu
 - Wojewódzki Szpital Zespolony im. Ludwika Perzyny w Kaliszu
 - Wojewódzki Szpital Zespolony im. dr Romana Ostrzyckiego w Koninie 
 - Wojewódzki Szpital Zespolony w Lesznie
 - Wielkopolskie Centrum Onkologii im. Marii Skłodowskiej - Curie</t>
  </si>
  <si>
    <t>Poznań, Kalisz, Konin, Leszno</t>
  </si>
  <si>
    <t>Inwestycje w infrastrukturę ochrony zdrowia oraz zakup niezbędnego wyposażenia dla potrzeb walki z epidemią koronawirusa Covid-19 w województwie wielkopolskim - etap II</t>
  </si>
  <si>
    <t xml:space="preserve">Projekt pozakonkursowy. Zakładany zakres rzeczowy projektu: Prace i materiały budowlane w celu adaptacji pomieszczeń – ok.  0,2 mln; Zakup sprzętu medycznego  -  ok 7,8 mln:;  Aparat do ciągłego leczenia nerkozastępczego – 2 szt.; Aparat do dializoterapii - 2szt.; Aparat do EKG - 25 szt.; Aparat do pomiaru ACT – 2 szt.; Aparat do hemodializy - 3 szt.;  Aparat do pomiaru RR z mankietem do dezynfekcji - 10 szt.; Aparat do szybkiego toczenia płynów  - 12 szt.; Aparat do hemodiafiltracji  - 1 szt.; Aparat do wysokoprzepływowej tlenoterapii donosowej - 6 szt.; Aparat do znieczulenia  - 10 szt.; Aparat RTG oraz przyłóżkowy aparat RTG - 6 szt.; Aparat do mierzenia ciśnienia – 5 szt.; 
Aparat USG, w tym USG wielofunkcyjne z głowicą umożliwiającą diagnostykę klatki piersiowej płuc – 6 szt.; Automatyczne urządzenia do kompresji klatki piersiowej w trakcie resuscytacji - 2 szt.; Bronchofiberoskop z wyposażeniem -2 szt.; Bronchoskop oraz bronchoskopy jednorazowe - 3 szt.; Laryngoskop – różne rodzaje – 1 szt.; Wideolaryngoskop wraz z wyposażeniem, różne rodzaje 
- 4 szt.; Kolumna endoskopowa – tor wizyjny – 3 szt.; Centrala do monitorowania -1 szt.; Diatermia chirurgiczna - 3 szt.; Kapnometry na rurkę intubacyjną wraz z wyposażeniem - 2 szt.; Koncentrator tlenu – 18 szt.; Maski do wentylacji nieinwazyjnej CPAP  - 50 szt.; Nebulizator – 9 szt.; Pompa strzykawkowa  - 20 szt.; Pompa infuzyjna - różne rodzaje, wraz z wyposażeniem  - 23 szt.; Reduktory tlenowe – 10 szt.; Wideolaryngoskop wraz z wyposażeniem, różne rodzaje  - 3 szt.; Dozowniki do tlenu – 20 szt.; Platforma do obserwacji parametrów hemodynamicznych, w tym rzutów serca – 1 szt.; Materace p/odleżynowe- 63 szt.; Łóżko, w tym łóżko OIOM wraz z materacem – 11 szt.; Stetoskopy – 10 sz.; Termometr do pomiaru głębokiej temperatury – 6 szt.; Pulsoksymetr – 7 szt.; 
Pompa strzykowkowa – 5 szt.; Respirator – 1 szt.; Termometry – 20 szt.; Wózki do transportu pacjentów potencjalnie zakaźnych – 4 szt.; Ssak mobilny lub ścienny - 14 szt.; Układy ssące do drenaży klatki piersiowej -1 szt.; Worki ambu wraz z wyposażeniem - 5 szt.; Wózki anestezjologiczne  -  20 szt.; Zestaw do konikopunkcji - 2szt.; Monitory np. do znieczulenia, hemodynamiczny, OIT, przenośny – 2 szt.; Defibrylator z wyposażeniem  - 9 szt.; Instalacje tlenowe, powietrzne, próżniowe; 
Zakup wyposażenia do dezynfekcji - ok. 0,8 mln: Aparat do dekontaminacji pomieszczeń - 0szt.; Mobilna komora dekontaminacyjna - 0 szt.; Myjka ultradźwiękowa – 1 szt.; Myjnia endoskopowa – 2 szt; Zamgławiacze -  1 szt.; Samobieżne maszyny czyszczące do powierzchni (szpitalnych) – 2 szt.; Myjnie dezynfekcyjne, przelotowe i nieprzelotowe – 6 szt.; Myjnie, np. do sprzętu i narzędzi, wózków – 2 szt.; Sprzęt do dezynfekcji powierzchni, m.in. przez suchą mgłę – 3 szt.; Samobieżne maszyny czyszczące do powierzchni (szpitalnych) – 1 szt.; Autoklaw przelotowy – 1 szt.; Urządzenie do końcowej dekontaminacji pomieszczeń do powierzchni (szpitalnych) – 1 szt.; Środki ochrony osobistej, w tym: Półmaski filtrujące, Rękawice diagnostyczne;
Środki transportu medycznego (ambulanse) – 2 szt.  – ok. 0,9 mln; Samochód osobowy przeznaczony do przewozu pobranych od pacjentów próbek do badań laboratoryjnych w kierunku koronawirusa - 1 szt.; - Pozostałe: PICO - system monitorowania hemodynamicznego - 1 szt.; wyposażenia laboratoriów – ok. 28 tyś., w tym: Chłodnia laboratoryjna - 1szt.; Zamrażarka laboratoryjna - 2 szt.; Automatyczny system zamknięty do real time PCR – 1 szt.; Automatyczny system do izolacji kwasów nukleinowych – 1 szt.; Komora laminarna do PCR – 2 szt.; Komora laminarna BSL 2 -  2 szt.;  Wirówka laboratoryjna z chłodzeniem – 3 szt.; Worteks – wstrząsarka laboratoryjna – 4 szt.; Zestaw pipet automatycznych – 5 szt.; Lampa UV – 4 szt.; System monitoringu termowizyjnego – 1 szt.; </t>
  </si>
  <si>
    <t>Ortopedyczno - Rehabilitacyjny Szpital Kliniczny im. Wiktora Degi Uniwersytetu Medycznego im. Karola Marcinkowskiego w Poznaniu</t>
  </si>
  <si>
    <t>Upowszechnienie technologicznie wspomaganej diagnostyki funkcjonalnej i rehabilitacji dzieci i młodych dorosłych z mózgowym porażeniem dziecięcym w województwie wielkopolskim</t>
  </si>
  <si>
    <t>CENTRUM MEDYCZNE HCP SP. Z O.O.</t>
  </si>
  <si>
    <t>Zapewnienie zintegrowanych środowiskowych form opieki zdrowotnej i społecznej osobom z zaburzeniami psychicznymi na terenie Miasta Poznania</t>
  </si>
  <si>
    <t xml:space="preserve">Zakup respiratorów (wraz z ich dostawą, zainstalowaniem oraz szkoleniem personelu) i innego sprzętu .
</t>
  </si>
  <si>
    <t xml:space="preserve">Fundacja Pomocy Dzieciom z Chorobami Nowotworowymi w Poznaniu </t>
  </si>
  <si>
    <t>Szpital Kliniczny im. Karola Jonschera Uniwersytetu Medycznego 
im. K. Marcinkowskiego w Poznaniu</t>
  </si>
  <si>
    <t>Wielkopolska Onkologia Dziecięca- Wielkopolski Program Profilaktyczny w zakresie onkologii dziecięcej</t>
  </si>
  <si>
    <t>Zakup sprzętu i środków ochrony osobistej; finansowanie dodatkowych kosztów pracy zgłaszane przez Szpital związane z zapobieganiem COVID-19</t>
  </si>
  <si>
    <t>Szpital Kliniczny Przemienienia Pańskiego Uniwersytetu Medycznego im. Karola Marcinkowskiego</t>
  </si>
  <si>
    <t>Kardioonkologia - program prewencji niewydolności serca u pacjentów onkologicznych</t>
  </si>
  <si>
    <t>Uniwersyteckie Centrum Stomatologii i Medycyny Specjalistycznej Sp. z o.o.</t>
  </si>
  <si>
    <t>Wielkopolski program kompleksowej terapii osób z wrodzonymi wadami twarzy</t>
  </si>
  <si>
    <t>Zakup środków ochrony osobistej; finansowanie dodatkowych kosztów pracy zgłaszanych przez Szpital związane z zapobieganiem COVID-19</t>
  </si>
  <si>
    <t xml:space="preserve">Fundacja imienia Doktora Piotra Janaszka „PODAJ DALEJ” </t>
  </si>
  <si>
    <t>Konin</t>
  </si>
  <si>
    <t>Regionalny Ośrodek Pomocy Społecznej</t>
  </si>
  <si>
    <t xml:space="preserve">„Akademia Samodzielności dla osób z niepełnosprawnością w Wielkopolsce.” </t>
  </si>
  <si>
    <t>nd</t>
  </si>
  <si>
    <t>Projekt nr RPWP.07.02.02-30-0025/17, IZ w mailu napisała,że nie jest wymagana konsultacji z Wojewodą.</t>
  </si>
  <si>
    <t xml:space="preserve">Instytut Chemii Bioorganicznej Polskiej Akademii Nauk  </t>
  </si>
  <si>
    <t xml:space="preserve">Poznań </t>
  </si>
  <si>
    <t>”REGIONAL COVID-HUB”</t>
  </si>
  <si>
    <t>Zastosowanie nowoczesnych metod genomicznych w epidemiologii, diagnostyce i profilaktyce SARS-CoV-2 przy wsparciu i rozwoju TIK  zwiększających poziom dostępności i wykorzystania publicznych e-usług cyfrowych dot. COVID-19 w Wielkopolsce. Planowane wyniki projektu pozwolą odtworzyć historię przebiegu pandemii SARS-CoV-2 na terenie Wielkopolski, zidentyfikować główne ścieżki rozprzestrzeniania się wirusa oraz wykryć najsłabsze punkty w strategii zabezpieczenia obywateli przed zagrożeniem epidemiologicznym w regionie.</t>
  </si>
  <si>
    <t>Projekt pozakonkursowy. W ramach projektu sukcesywnie pozyskiwane są dane źródłowe niezbędne do analizy genomu SARS-CoV-2. Równolegle trwają prace nad opracowaniem i udostępnieniem strony internetowej oraz wybranymi e-usługami.</t>
  </si>
  <si>
    <t>8 vi</t>
  </si>
  <si>
    <t>projekt konkursowy</t>
  </si>
  <si>
    <t>2/2018/0</t>
  </si>
  <si>
    <t>Stowarzyszenie Metropolia Poznań</t>
  </si>
  <si>
    <t xml:space="preserve">Edictum sp. z o.o,  POZNAŃSKIE CENTRUM OTOLARYNGOLOGII SP. Z O.O. SPÓŁKA KOMANDYTOWA, SZPITAL W PUSZCZYKOWIE IM. PROF. S.T.DĄBROWSKIEGO S.A., SAMODZIELNY PUBLICZNY ZAKŁAD OPIEKI ZDROWOTNEJ W OBORNIKACH, WIELKOPOLSKIE CENTRUM PULMONOLOGII I TORAKOCHIRURGII IM. EUGENII I JANUSZA ZEYLANDÓW, SAMODZIELNY PUBLICZNY ZAKŁAD OPIEKI ZDROWOTNEJ W SZAMOTUŁACH, SZPITAL POWIATOWY IM. TADEUSZA MALIŃSKIEGO W ŚREMIE SP. Z O.O., </t>
  </si>
  <si>
    <t>Ludwików, Szamotuły, Puszczykowo, Śrem,Oborniki</t>
  </si>
  <si>
    <t>Poznan, Ludwików, Szamotuły, Puszczykowo, Śrem,Obornik</t>
  </si>
  <si>
    <t xml:space="preserve">Profilaktyczny program szczepień przeciwko grypie w Metropolii Poznań” </t>
  </si>
  <si>
    <t>Planowane jest wyposażenie podmiotów leczniczych w środki ochrony indywidualnej, środków do dezynfekcji oraz zakup sprzętu medycznego</t>
  </si>
  <si>
    <t>Województwo Wielkopolskie –
Regionalny Ośrodek Polityki Społecznej</t>
  </si>
  <si>
    <t>STOP COVID-19. Bezpieczne systemy
społeczne w Wielkopolsce.</t>
  </si>
  <si>
    <t xml:space="preserve">Zapobieganie/łagodzenie skutków epidemii COVID-19 poprzez udzielanie grantów jednostkom samorządu terytorialnego prowadzącym instytucje systemu pomocy i integracji społecznej oraz pieczy zastępczej. </t>
  </si>
  <si>
    <t>Powiat Kaliski</t>
  </si>
  <si>
    <t>Kalisz</t>
  </si>
  <si>
    <t>Stowarzyszenie Aglomeracja Metropolia Poznań (ZIT AKO)</t>
  </si>
  <si>
    <t>Wojewódzki Specjalistyczny Zespół Zakładów Opieki Zdrowotnej Chorób Płuc i Gruźlicy w Wolicy k/Kalisza, Zespół Zakładów Opieki Zdrowotnej w Ostrowie Wielkopolskim, Wojewódzki Szpital Zespolony im. Ludwika Perzyny w Kaliszu, Pleszewskie Centrum Medycznego w Pleszewie</t>
  </si>
  <si>
    <t>Wolica, Ostrów Wlkp., Kalisz, Pleszew</t>
  </si>
  <si>
    <t>Program edukacji zdrowotnej, wykrywania zakażeń HBV i HCV oraz szczepień przeciwko WZW typu B na terenie
Aglomeracji Kalisko-Ostrowskiej</t>
  </si>
  <si>
    <t>Zakup sprzętu i środków ochrony osobistej; +  namiotów (zewnętrzny do poboru wymazów, łącznik komunikacyjny, namioty poczekalnie, namiot do dekontaminacji ze śluzą z wydzieleniem strefy czystej i brudnej).</t>
  </si>
  <si>
    <t>NIe</t>
  </si>
  <si>
    <t xml:space="preserve">Projekt „Program edukacji zdrowotnej, wykrywania zakażeń HBV i HCV oraz szczepień przeciwko WZW typu B” realizowany w formie regionalnego programu zdrowotnego w Poddziałaniu 6.6.3 Wspieranie aktywności zawodowej pracowników poprzez działania prozdrowotne w ramach ZIT dla rozwoju AKO w ramach Wielkopolskiego Regionalnego Programu Operacyjnego na lata 2014-2020 dodano nowe zadanie dotyczące zakupu środków ochrony indywidualnej oraz sprzętu/urządzeń medycznych w ramach przeciwdziałania, walki i łagodzenia skutków związanych z pandemią koronawirusa COVID-19, w tym: fartuchy barierowe chirurgiczne,
- kombinezony biologiczne TYVEC,
 - maski Hepa FFP3,
- kardiomonitory przewoźne,
- automatyczne aparaty do dezynfekcji /dekontaminacji,
- ssaki elektryczne,
- ssaki elektryczne do ambulansów,
- wózek anestezjologiczny,
- ssaki elektryczne do gabinetów wraz z wózkiem,
- namioty (zewnętrzny do poboru wymazów, łącznik komunikacyjny, namioty poczekalnie, namiot do dekontaminacji ze śluzą z wydzieleniem strefy czystej i brudnej).
</t>
  </si>
  <si>
    <t>10 iv</t>
  </si>
  <si>
    <t xml:space="preserve">17 szkół ponadpodstawowych z terenu Aglomeracji Kalisko-Ostrowskiej </t>
  </si>
  <si>
    <t>Kalisz, Ostrów Wielkopolski, Przygodzice</t>
  </si>
  <si>
    <t>Zawodowa młodzież</t>
  </si>
  <si>
    <t>: 312 786,76</t>
  </si>
  <si>
    <t>„Zawodowa młodzież” w Poddziałania 8.3.5 Kształcenie zawodowe młodzieży i dorosłych w ramach ZIT dla rozwoju AKO WRPO 2014+ również wprowadza się dodatkowe zadanie dotyczącego zakupu środków ochrony indywidualnej i urządzeń do dezynfekcji dla 17 szkół ponadpodstawowych z terenu Aglomeracji Kalisko-Ostrowskiej w ramach przeciwdziałania, walki i łagodzenia skutków związanych z pandemią koronawirusa COVID-19 na kwotę 743 448,34 PLN  (UE) (po uwzględnieniu zaleceń Wojewody Wielkopolskiego wynikających z opinii dot. wsparcia szkół).</t>
  </si>
  <si>
    <t>WIELOSPECJALISTYCZNY SZPITAL MIEJSKI IM. JÓZEFA STRUSIA Z ZAKŁADEM OPIEKUŃCZO - LECZNICZYM SAMODZIELNY PUBLICZNY ZAKŁAD OPIEKI ZDROWOTNEJ Z SIEDZIBĄ W POZNANIU PRZY UL. SZWAJCARSKIEJ 3</t>
  </si>
  <si>
    <t>Poznański Ośrodek Specjalistycznych Usług Medycznych w Poznaniu</t>
  </si>
  <si>
    <t>Zakup sprzętu i wyposażenia wraz z modernizacją pomieszczeń zwiększającą efektywność udzielanych świadczeń przez Wielospecjalistyczny Szpital Miejski im. J. Strusia z ZOL SP ZOZ oraz Poznański Ośrodek Specjalistycznych Usług Medycznych w Poznaniu</t>
  </si>
  <si>
    <t>Doposażenie podmiotów leczniczych, w których hospitalizowane są osoby z COVID-19 lub w których udzielane są świadczenia polegające m.in. na diagnozowaniu i leczeniu skutków COVID-19,  w niezbędny sprzęt, aparaturę medyczną oraz środki do dezynfekcji.</t>
  </si>
  <si>
    <t>Nowy projekt pozakonkursowy realizowany w ramach Poddziałaniu 9.1.1 Infrastruktura ochrony zdrowia (EFRR). Zakładany zakres rzeczowy projektu: Aparat RTG przyłóżkowy -  1 szt.; Aparat RTG stacjonarny -  1 szt.; Tomograf komputerowy -  1 szt.; Aparat do wysokoprzepływowej tlenoterapii donosowej -  16 szt.; Aparat do ciągłego leczenia nerkozastępczego -  2 szt.; Aparat USG – 8 szt.; Aparat do znieczulenie -  2 szt.; Wózki anestezjologiczne – 10 szt.; Echokardiograf -  2 szt.; Aparat do EKG z oprogramowaniem – 2 szt.; Aparat do EKG (wyposażony w spirometr) z oprogramowaniem -  1 szt.; 
Zakup wyposażenia do dezynfekcji: Myjnie dezynfekcyjne przelotowe – 2 szt.; Myjnia dezynfekcyjna nieprzelotowa -  1 szt.; Aparat do dekontaminacji pomieszczeń – 5 szt.;  Sprzęt do dezynfekcji powierzchni przez suchą mgłę (ręczny zamgławiacz) – 2 szt.; Sprzęt do dezynfekcji powierzchni przez suchą mgłę (elektroniczny zamgławiacz) – 2 szt.; Dozowniki do dezynfekcji – 20 szt.; Lampy bakteriobójcze – 5 szt. 
Wyposażenia laboratoriów: Zestaw pipet automatycznych – 1 szt.; Zamrażarka laboratoryjna – 1 szt.; 
Prace i materiały budowlane w celu adaptacji pomieszczeń pod tomograf komputerowy – ok.  0,4 mln.</t>
  </si>
  <si>
    <t>Województwo Wielkopolskie/ Urząd Marszałkowski Województwa Wielkopolskiego</t>
  </si>
  <si>
    <t>Województwo Wielkopolskie
2) Szpital Wojewódzki w Poznaniu;
3) Wojewódzki Szpital Zespolony im. dr. Romana Ostrzyckiego w Koninie;
4) Wojewódzki Szpital Zespolony w Lesznie;
5) Wojewódzki Szpital Zespolonym im. Ludwika Perzyny w Kaliszu;
6) Wojewódzki Szpital Zespolonym w Lesznie, Wielkopolskie Centrum Pulmonologii i Torakochirurgii im. Eugenii i Janusza Zeylandów w Poznaniu;
7) Wojewódzki Specjalistyczny Zespół Zakładów Opieki Zdrowotnej Chorób Płuc i Gruźlicy w Wolicy.</t>
  </si>
  <si>
    <t xml:space="preserve">Poznań, Konin, Leszno, Kalisz, Wolica </t>
  </si>
  <si>
    <t>Działania związane z zapobieganiem/łagodzeniem skutków epidemii COVID-19 (przyjętych uchwałą ZWW nr 4249/2021 z dnia 28 października 2021 r.)  Tytuł projektu: Wsparcie szpitali wojewódzkich w działaniach mających na celu zapobieganie/łagodzenie skutków epidemii COVID-19</t>
  </si>
  <si>
    <t xml:space="preserve">Zwiększenie bezpieczeństwa wykonywania usług medycznych przez
podmioty lecznicze. W ramach projektu grupa doc.(szpitale będące jednostkami organizacyjnymi SWW) zostaną zaopatrzone w środki ochrony osobistej oraz
sprzęt medyczny, wyposażenie niezbędne do zapobiegania oraz łagodzenia skutków epidemii COVID-19. </t>
  </si>
  <si>
    <t>Liczba usług publicznych udostępnionych on-line o stopniu dojrzałości co najmniej 3 (szt.)</t>
  </si>
  <si>
    <t>Tylko e-zdrowie</t>
  </si>
  <si>
    <t>suma</t>
  </si>
  <si>
    <t>III kw. 2017 r., konkurs został ogłoszony w IV kw.2017 r.</t>
  </si>
  <si>
    <t>Profilaktyka nowotworów dolnego odcinka przewodu pokarmowego realizowana przez OPEN S.A. na terenie całej Wielkopolski w latach 2020-2023</t>
  </si>
  <si>
    <t>Ośrodek Profilaktyki i Epidemiologii Nowotworów im. Aliny Pienkowskiej Spółka Akcyjna</t>
  </si>
  <si>
    <t>Społeczna Fundacja „Ludzie dla Ludzi”
Przedsiębiorstwo Podmiotu Leczniczego Jerzy Stępień PANACEUM P.L. (placówka POZ)</t>
  </si>
  <si>
    <t>Poznań 
Złotów</t>
  </si>
  <si>
    <t>Rozwój profilaktyki onkologicznej wśród kobiet realizowany przez OPEN SA na terenie całej Wielkopolski w latach 2019-2023</t>
  </si>
  <si>
    <t>Szpital Powiatowy w Rawiczu Sp. Z o.o.</t>
  </si>
  <si>
    <t>Wspieranie aktywności zawodowej pracowników poprzez rehabilitację medyczną w Centrum Rehabilitacji Szpitala Powiatowego w Rawiczu Sp. z o.o.</t>
  </si>
  <si>
    <t>Rawicz</t>
  </si>
  <si>
    <t>RPO WWL.6.K.15</t>
  </si>
  <si>
    <t>Wielkopolski program rehabilitacji w Niepublicznym zakładzie opieki zdrowotnej "REHAT" w Wągrowcu</t>
  </si>
  <si>
    <t>Andzrej Gąsiorek NZOZ REHAT</t>
  </si>
  <si>
    <t>Wągrowiec</t>
  </si>
  <si>
    <t>Wielkopolski program rehabilitacji w POSUM</t>
  </si>
  <si>
    <t>Poznański Ośrodek Specjalistycznych Usług Medycznych</t>
  </si>
  <si>
    <t>Rehabilitacja pacjentów onkologicznych w wieku 18-64 lata, z terenu Wielkopolski, realizowana przez OPEN S.A. w latach 2021-2023</t>
  </si>
  <si>
    <t>Społeczna Fundacja „Ludzie dla Ludzi”
ZAKŁAD REHABILITACJI LECZNICZEJ GABINET FIZJOTERAPII MAGDALENA GÓRSKA-DOŚ</t>
  </si>
  <si>
    <t>Rehabilitacja neurologiczna dla osób po udarze mózgu w Ortopedyczno-Rehabilitacyjnym Szpitalu Klinicznym im. W. Degi UM w Poznaniu</t>
  </si>
  <si>
    <t>Ortopedyczno-Rehabilitacyjny Szpital Kliniczny im. Wiktora Degi Uniwersytetu Medycznego im. Karola Marcinkowskiego w Poznaniu</t>
  </si>
  <si>
    <t>Program wszechstronnej rehabilitacji neurologicznej zwiększający szanse na powrót do pracy osób po udarze mózgu w SPZOZ w Kępnie</t>
  </si>
  <si>
    <t>Samodzielny Publiczny Zakład Opieki Zdrowotnej w Kępnie</t>
  </si>
  <si>
    <t>Kępno</t>
  </si>
  <si>
    <t>Samodzielny Publiczny Zakład Opieki Zdrowotnej w Szamotułach</t>
  </si>
  <si>
    <t>Szamotuły</t>
  </si>
  <si>
    <t>Program rehabilitacji neurologicznej osób po udarach mózgu w Samodzielnym Publicznym Zakładzie Opieki Zdrowotnej w Szamotułach</t>
  </si>
  <si>
    <t xml:space="preserve">RPO WWL.6.K.15 </t>
  </si>
  <si>
    <t>Nadwaga i otyłość - choroby cywilizacyjne, które możesz pokonać</t>
  </si>
  <si>
    <t>Szpital Powiatowy w Rawiczu Sp. z o.o.</t>
  </si>
  <si>
    <t>Poznnań</t>
  </si>
  <si>
    <t>Kompleksowe działania zapobiegające nadwadze i otyłości w Metropolii Poznań</t>
  </si>
  <si>
    <t>Zakup środków ochrony osobistej;finansowanie dodatkowych kosztów pracy zgłaszanych przez Szpital związane z zapobieganiem COVID-19; koszty dodatkowych transportów, ochrony osobistej oraz badania laboratoryjne w kierunku zakażenia SARS-CoV-2 wszystkich
uczestników projektu i ich opiekunów</t>
  </si>
  <si>
    <t>Zwiększenie dofinansowania projektów realizowanych ze środków Europejskiego Funduszu Społecznego; Nr projektu  RPWP.07.02.02-30-0049/17.  W trakcie drugiego zwiększenia wartości projektu (styczeń 2021) o 660 000,00 PLN na zakup środków ochrony osobistej (wartośc wydatków na COVID ogółem 2 090 000,00, w tym dofinansowanie 2 075 900,00). Zakupiono  respiratory na oddział chorób zakaźnych.</t>
  </si>
  <si>
    <t>Nowy projekt pozakonkursowy.  Wydłużenie okresu realizacji i  zwiększenie  wartości projektu o 7 700 000,00 PLN (nastąpiło w marcu 2021 r.). Planowane zwiększenie wartości wydatków kwalifikowalnych projektu oraz wartości dofinansowania pozwoli na udzielenie wsparcia w postaci grantów wszystkim jednostkom samorządu terytorialnego działającym na rzecz gminnych/powiatowych instytucji pomocy i integracji społecznej oraz pieczy zastępczej, które złożyły wnioski o powierzenie grantu w naborze ogłoszonym w ramach projektu.  Projekt zakończony, zwiększono wartość projektu do kwoty wyd. kwalif. 36 533 749,95.</t>
  </si>
  <si>
    <t>Zakup środków ochrony osobistej oraz sprzętu do kontroli temperatury i maseczek</t>
  </si>
  <si>
    <t>Społeczna Fundacja „Ludzie dla
Ludzi”                                                                               Przychodnia Zespołu Lekarza
Rodzinnego „AMICOR” S.C.
Andrzej Paciorkowski, Adam
Dopierała</t>
  </si>
  <si>
    <t>Zakup sprzętu   związanego z zapobieganiem i łagodzeniem skutków COVID-19</t>
  </si>
  <si>
    <t>Zakup sprzętu i srodków ochrony osobistej związanego z zapobieganiem i łagodzeniem skutków COVID-19</t>
  </si>
  <si>
    <t xml:space="preserve">w ramach działania związanego z zapobieganiem i łagodzeniem skutków epidemii COVID-19 zakupione zostana 4 bezdotykowe, automatyczne dozowniki do płynu do dezynfekcji oraz 5 defibrylatorów AED. </t>
  </si>
  <si>
    <t>Zakup sprzętu i środków ochrony osobistej związanych z zapobieganiem i łagodzeniem skutków COVID-19</t>
  </si>
  <si>
    <t xml:space="preserve">Zadanie obejmuje zakup sprzętu medycznego i środków ochrony osobistej związanych z zapobieganiem i łagodzeniem skutków COVID-19:
1. Aparat USG
2. Defibrylator AED
3. Łóżko Physa Nantes Black 2 szt.
4. Łożko Physa Lille 3 szt.
5. Szafa medyczna dwuskrzydłowa MD 2 1670 SS
6. Szafa medyczna dwuskrzydłowa MD 2 1670 SG
7. Szafa medyczna dwuskrzydłowa MD 2 1780 R1
8. Szafa medyczna jednoskrzydłowa MD 1 1650 SG
9. Aparat do dekontaminacji pomieszczeń Novaerus NV 200
10. Umywalka medyczna z armaturą 2 szt.
11. Nagrzewnica Promiennik podczerwieni
12. Środki do dezynfekcji rąk - 5 litr 10 szt.
13. Środki do dezynfekcji powierzchni - 5 litr 10 szt.
14. Automatyczna Stacja do dezynfekcji rąk 2 szt.
15. Rękawiczki jednorazowego użytku rozmiar S,M,L (karton 100szt) 30 szt.
16. Maseczki ochronne z atestem ( 50 sztuk 1 karton) 50 szt.
17. Pościel medyczna w rolce 60x300m 10 szt.
18. Pościel medyczna 100 szt.
</t>
  </si>
  <si>
    <t>Zakup sprzętu medycznego i środków ochrony osobistej</t>
  </si>
  <si>
    <t>W ramach zadania zaupione zostaną aparaty aparaty do mierzenia ciśnienia, defibrylatory AED oraz workiambu z wyposażeniem. Dzięki temu możliwe będzie monitorowanie stanu zdrowia uczestników rehabilitacji oraz udzielenie im natychmiastowej pomocy w sytuacji zagrożenia życia. Dotychczas przeprowadzone badania jednoznacznie wykazują, że chorzy na nowotwory mają istotnie zwiększone ryzyko zarażenia wirusem COVID-19 w stosunku do osób niechorujących na nowotwór. W porównaniu z populacją ogólną osoby chore na choroby nowotworowe są bardziej narażone na zarażenie SARS-CoV-2 i rozwój poważniejszej postaci COVID-19. Zwiększone zagrożenie infekcją koronawirusem dotyczy pacjentów onkologicznych zarówno w trakcie, jak i po leczeniu. Efekt leków przeciwnowotworowych może prowadzić do upośledzenia pracy układu odpornościowego. Grupą wymagającą szczególnych środków ostrożności są m.in. pacjenci z osłabioną odpornością, nowotworami hematoonkologicznymi, w trakcie leczenia chemioterapią oraz po przeszczepie szpiku kostnego.
W grupie pacjentów onkologicznych wiele osób to seniorzy o gorszym ogólnym stanie zdrowia, dodatkowo przyjmujący leki hamujące działanie układu odpornościowego.
Pacjenci onkologiczni narażeni są także bardziej na wystąpienie powikłań po zachorowaniu, szczególnie powikłań zakrzepowo-zatorowych. Zdarza się, że uczestnicy projektu w wywiadzie medycznym wskazują na przebyte zachorowanie SARS-CoV-2 lub zawieszają swój udział w trwającej już rehabilitacji z powodu zachorowania. W ramach zadania zaplanowano również zakup urządzeń do sprzątania i dezynfekcji, stojących dozowników bezdotykowych, jednorazowych wkładów foliowych oraz rękawów bawełnianych do zastosowania podczas drenażu limfatycznego, a także środków ochrony osobistej dla personelu i uczestników (płyny do dezynfekcji, rękawiczki, maseczki). Uwzględnienie ww. kosztów w projekcie ma za zadanie zabezpieczyć odpowiednio udział
personelu i pacjentów w rehabilitacji. Ponadto w ramach zadania zaplanowano zakup sprzętu do rehabilitacji covidowej, który ma za zadanie uzupełnić wyposażenie sprzętowe do prowadzenia fizjoterapii o te urządzenia, które wspomagają ozdrowieńców w szybszym powrocie do zdrowia, a przede wszystkim przyspieszają powrót
do sprawności fizycznej oraz odzyskanie pełnej sprawności płuc.
Na sprzęt do rehabilitacji covidowej składać się będą kolumna do treningu funkcjonalnego, przyrządy do ćwiczeń poszczególnych partii mięśni, stepper, cykloergometry, bieżnia treningowa, stacja robocza do sterowania i zarządzania systemem urządzeń rehabilitacyjnych, kompresor zasilający przyrządy do ćwiczeń oporowych, trenażer oddechowy oraz zestaw rollerów do ćwiczeń i masażu.</t>
  </si>
  <si>
    <t xml:space="preserve">W ramach niniejszego zadania Beneficjent planuje zakup:
1. środków ochrony osobistej
2. sprzętu medycznego oraz laboratoryjnego dla pacjentów z podejrzeniem lub zakażeniem SARS-COV-2, tym:
a. Butle tlenowe – 4 sztuki
b. Materac przeciwodleżynowy – 11 sztuk
c. Pompa infuzyjna – 16 sztuk
d. Pulsoksymetr – 4 sztuki                                     
e. Ssak mobilny – 4 sztuki                                                                              
f. Stetoskop – 20 sztuk
g. Aparat do EKG – 4 sztuki                                                                      
h. Nebulizator - 4 sztuki
i. Urządzenie do ogrzewania pacjenta – 2 sztuki
j. Zestaw pipet automatycznych – 2 sztuki
k. materac przeciwodleżynowy – obciążenie powyżej 180 kg – 1 sztuka     
3. zakupu sprzętu medycznego oraz laboratoryjnego dla pacjentów z podejrzeniem lub zakażeniem SARS-COV-2 - Zestaw do drenażu klatki piersiowej, Wirówka laboratoryjna,
a. Zestaw do drenażu klatki piersiowej
b. Wirówka laboratoryjna
</t>
  </si>
  <si>
    <t>Zakup sprzętu związanego z zapobieganiem i łagodzeniem skutków COVID-19</t>
  </si>
  <si>
    <t>Beneficjent planuje w ramach realizacji zadania zakup:
APARAT EKG
APARAT DO HEMIODIALIZY
APARAT DO POMIARU PARAMETRÓW KRYTYCZNYCH Z WYPOSAŻENIEM
APARAT DO SZYBKIEGO TŁOCZENIA PŁYNÓW
APARAT DO ZNIECZULENIA
APARAT RTG ORAZ PRZYŁÓŻKOWY APARAT RTG
APARAT USG WIELOFUNKCYJNE Z GŁOWICĄ UMOŻLIWIAJĄCĄ DIAGNOSTYKĘ KLATKI PIERSIOWEJ PŁUC
AUTOMATYCZNE URZADZENIA DO KOMPRENSACJI KLATKI PIERSIOWEJ W TRAKCIE RESCUSCYTACJI
BROCHOFIBERSKOP Z WYPOSAŻENIEM
Defibrylator z WYPOSAŻENIEM
DIATERMIA CHIRURGICZNA
ŁÓZKO W TYM ŁÓZKO OIOM WRAZ Z MATERACEM
MASKI DO WENTYLACJI NIEINWAZYJNEJ CPAPMATERAC LUB INNE URZĄDZENIE DO AKTYWNEJ REGULACJI TEMPERATURY PACJENTA 2022-01-01 2023-09-28 Tak Nie
POMPA OBJĘTOŚCIOWA
RESPIRATOR
SYSTEM WSPOMAGANIA NOWORODKA
WIDEOLARYNGOSKOP WRAZ Z WYPOSAŻENIEM, Różne rodzaje
WÓZKI ANESTEZJOLOGICZNE
ZESTAW DO INTUBACJI TRUDNYCH DRÓG ODDECHOWYCH WRAZ Z WYPOSAŻENIEM
SAMOBIERZNE MASZYNY CZYSZCĄCE DO POWIERZCHNI SZPITALNYCH
TRANSPORTOWE KOMORY IZOLACYJNE
KONSOLE PIELĘGNIARSKIE I SZYBY IZOLACYJNE KONSOLI PIELĘGNIARSKICH
LAMPY UV PRZEPŁYWOWE, LUB URZĄDZENIA ENERGETYCZNE O PODOBNEJ FUNKCJI</t>
  </si>
  <si>
    <t>Zakup środków
ochrony osobistej</t>
  </si>
  <si>
    <t>Zgłoszenie zmiany w grudniu 2022 r.</t>
  </si>
  <si>
    <t>RPWP.11.02.00</t>
  </si>
  <si>
    <t>RPWP.11.02.01</t>
  </si>
  <si>
    <t>SUMA euro</t>
  </si>
  <si>
    <t>SUMA pln</t>
  </si>
  <si>
    <r>
      <t>Zwiększenie projektów realizowanych ze środków Europejskiego Funduszu Społecznego (Nr projektu: RPWP.07.02.02-30-0001/18 o 979 000,00 PLN). 
Drugie zwiększenie wartości projektu o 330 000,00 PLN na zakup środków ochrony osobistej miało miejsce w 2021 r. 
Zwiększenie z marca 2022 o 3 041 017,60 zł (w związku z wydłużeniem okresu realizacji projektu do 30.06.2023 roku z powodu pandemii COVID-19, która wymuszała zachowanie szczególnych warunków sanitarno-epidemiologicznych - zarówno w miejscu realizacji projektu, jak i w związku z transportem uczestników). 
Kolejne zwiekszenie o 107 348,47 zł w zwiazku z koniecznością wypełnienia zapisów ustaway z dnia 26 maja 2022 r. o zmianie ustawy o sposobie ustalania najniższego wynagrodzenia zasadniczego niektórych pracowników zatrudnionych w podmiotach leczniczych oraz niektórych innych ustawa nastąpiło we wrześniu 2022 r.</t>
    </r>
    <r>
      <rPr>
        <b/>
        <sz val="10"/>
        <rFont val="Arial"/>
        <family val="2"/>
        <charset val="238"/>
      </rPr>
      <t xml:space="preserve"> </t>
    </r>
    <r>
      <rPr>
        <sz val="10"/>
        <rFont val="Arial"/>
        <family val="2"/>
        <charset val="238"/>
      </rPr>
      <t xml:space="preserve"> W kwocie wkładu krajowego uwzgledniony WW.</t>
    </r>
  </si>
  <si>
    <t>Zwiększenie dofinansowania projektów realizowanych ze środków Europejskiego Funduszu Społecznego; Nr projektu: RPWP.07.02.02-30-0122/17. Zakup respiratorów (wraz z ich dostawą, zainstalowaniem oraz szkoleniem personelu) i innego sprzętu (łóżka do intensywnej terapii z materacami i szafkami, kardiomonitory ze stacjami centralnymi, deefibrylatory).Zgodnie z zatwierdzonymi 15.02.2022 r. zmianami do wniosku o dofinansownie wydłuzono okres realizacj projektu do 31.12.2022 r. Całkowita wartość projektu została zwiększona do kwoty 23 645 819,76 PLN
(w tym 22 581 096,77 PLN dofinansowania) - aneks podpisano 28.02.2022 r. Zwiększono wartość wydatków przeznaczonych na przeciwdziałanie i zwalczanie COVID-19, innych chorób zakaźnych oraz wywołanych nimi sytuacji kryzysowych.</t>
  </si>
  <si>
    <t xml:space="preserve">Zwiększenie dofinansowania projektów realizowanych ze środków Europejskiego Funduszu Społecznego; Nr projektu: RPWP.06.06.01-30-0004/18; zakup sprzetu: Respiratory transportowe, zestaw bronchofiberoskopów jednorazowych, aparat do wentylacji nieinwazyjnej BIPAP. Drugie  zwiększenie dofinansowania projektu RPWP.06.06.01-30-0004/18 ( zwiększenie o 660 000,00) zasadniczo przeznaczone na sfinansowanie kosztów pracy wz. z utworzeniem Szpitala Tymczasowego na terenie Międzynarodowych Targów Poznańskich. W zwiazku z czwartą i piątą falą pandemii COVID-19 w lutym 2022 r. nastapiło kolejne zwiekszenie projektu o 3 401 750,00 zł. </t>
  </si>
  <si>
    <r>
      <t>Zgodnie z planami IP/IZ środki dedykowane wyłącznie obszarowi zdrowie 
-</t>
    </r>
    <r>
      <rPr>
        <b/>
        <sz val="14"/>
        <color theme="1"/>
        <rFont val="Arial"/>
        <family val="2"/>
        <charset val="238"/>
      </rPr>
      <t xml:space="preserve"> </t>
    </r>
    <r>
      <rPr>
        <b/>
        <sz val="9"/>
        <color theme="1"/>
        <rFont val="Arial"/>
        <family val="2"/>
        <charset val="238"/>
      </rPr>
      <t>budżet jst [euro]</t>
    </r>
  </si>
  <si>
    <t>kurs (wg tabeli NBP 251/A/NBP/2023 z dnia 2023-12-29)</t>
  </si>
  <si>
    <t>Wartość osiągnięta (stan na 31.12.2023 r.)</t>
  </si>
  <si>
    <t>Wartość docelowa (stan na 31.12.2023 r.)</t>
  </si>
  <si>
    <t>Czy w 2023 r. realizowali Państwo ewaluację z zakresu ochrony zdrowia (w całości lub częściowo poświęconej wsparciu ze środków UE ochrony zdrowia)?</t>
  </si>
  <si>
    <t>Zakończony - umowa rozwiązana</t>
  </si>
  <si>
    <t>zakończony</t>
  </si>
  <si>
    <t>Wielospecjalistyczny Szpital Miejski
im. J. Strusia w Poznaniu, Szpital Miejski im. F. Raszei w Poznaniu, Zakład Opiekuńczo - Leczniczy i Rehabilitacji Medycznej, Poznański Ośrodek Specjalistycznych Usług Medycznych</t>
  </si>
  <si>
    <t>zakończony (końcowy wniosek w trakcie weryfikacji)</t>
  </si>
  <si>
    <t>Zakończony</t>
  </si>
  <si>
    <t>W ramach komponentu covidowego zaplanowano nastepujące zakupy sprzętowe: aparat RTG ogólnogiagnostyczny 1 szt., aparat do znieczuleń 1 szt., łózka OIOm z szafka i materacem4 szt., wózek do transportu pacjentów zakaźnych 1 szt., ambulans sanitarny dla zespołu "P" 1 szt., komora chłodnicza dla zwłok 1 szt., stół sekcyjny 1 szt., wózek do transportu zwłok z akcesoriami 4 szt., wózek hydrauliczny do transportu zwłok 1 szt., łóżka szpitalne z szafka i materacem 10 sz., materac szpitalny z pokrowcem zmywalnym 205 szt., dozownik tlenu 50 szt., defibrylator 1 szt., myjnia dezynfektor 1 szt., aparat usg 1 szt., mobilny aparat RTG 1 szt., aparat do mierzenia ciśnienia 1 szt., termometr elektryczny bezdotykowy 15 szt., zestaw do ogrzewania pacjentów 2 szt., wózki inwalidzkie 27 szt., wózki do sprzątania 11 szt., maszyna sprzątająca szorowarka mechaniczna 1 szt., wózek szpitalny do transportu bielizny 10 szt., bipap aparat do wentylacji płuc 1 szt., podnośnik pacjentów do pozycji leżącej 1 szt., wózek transportowo-kąpielowy 1 szt., aparat do wysokoprzepływowej terapii tlenowej 2 szt., pompa infuzyjna strzykawkowa 24 szt., pompa infuzyjna wolumentryczna 8 szt., stacja dokująca 8 szt., stacja dokująca ze statywem 15 szt., pompa infuzyjna 60 szt., ssaki elektryczne 6 szt., dozowniki tlenu 40 szt., regulator ssania 30 szt., reduktor tlenu 6 szt., respiratory z turbiną sprężonego powietrza 2 szt., respiratory stacjonarne 2 szt., respiratory transportowe 4 szt., tor wizyjny 1 szt., urządzenie do terapii nerkozastępczej 1 szt., łózko szpitalne 30 szt., termometry szpitalne 20 szt., aparat RTG ramię "C" 1 szt., mobilny sprzęt USG 2 szt., videolaryngoskop 1 szt., defibrylator 3 szt., płuczko-dezynfektory  2 szt., bronchofiberyskop 1 szt., środki ochrony osobistej: maski, kombinezony, rękawice, aparat RTG przyłóżkowy 1 szt., aparat RTG 1 szt., aparat USG 2 szt., pompa infuzyjna 4 szt., pompa objętościowa 1 szt., stacja dokująca pompy infuzyjnej  5 szt., centrala do monitorowania 1 szt., aparat do EKG 1 szt., wózek do transportu pacjenta zakażonego 4 szt., łózko 26 szt., aparat do znieczulenia 1 szt., defibrylator z wyposażeniem 1 szt., zestaw szaf do przechowywania leków 1 szt., wózek anastezjologiczny 3 szt., chłodziarkalaboratoryjna 2 szt., aparat RTG cyfrowy 1 szt., ambulans typu S 1 szt., środki ochrony osobistej.</t>
  </si>
  <si>
    <t xml:space="preserve">zakończony </t>
  </si>
  <si>
    <t>Stowarzyszenie Aglomeracja Kalisko-Ostrowska, Powiat Ostrowski, Powiat Pleszewski, Miasto Kalisz, Gmina Miasto Ostrów Wielkopolski, Gmina Blizanów, Gmina Brzeziny, Gmina Ceków-Kolonia, Gmina Godziesz Wielkie, Gmina Gołuchów, Gmina Kozminek, Gmina Lisków, Gmina Mycieli, Gmina Nowe Skalmierzyce, Gmina Odolanów, Gmina Opatówek, Gmina Ostrów Wielkopolski, Gmina Przygodzice, Gmina Raszków, Gmina Sieroszewice, Gmina Sośnie, Gmina Stawiszyn, Gmina Żelazków, Gmina Szczytniki</t>
  </si>
  <si>
    <t xml:space="preserve">Sprzęt do monitorowania stanu zdrowia umożliwia wykonanie dodatkowych badań zarówno bezpośrednio przed kolonoskopią jak i po wykonaniu badania oraz monitorowanie kluczowych funkcji życiowych.
Agregat prądotwórczy stanowi zabezpieczenie nieprzerwanego wykonywania badań oraz monitorowania stanu pacjentów w trakcie znieczulenia ogólnego w sytuacji awarii w dostawie prądu, aby utrzymać funkcjonowanie najważniejszych urządzeń do czasu przywrócenia dostaw.
Zakup sterylizatora medycznego uwarunkowany jest koniecznością sterylizacji wielorazowych materiałów i narzędzi medycznych, które wykorzystywane są podczas wykonywania kolonoskopii. 
</t>
  </si>
  <si>
    <t xml:space="preserve">Zwiększenie dofinansowania projektów realizowanych ze środków Europejskiego Funduszu Społecznego; Nr projektu: RPWP.06.06.01-30-0033/17 na zakup sprzętu. Na etapie realizacji projektu Beneficjent złożył 01.08.2022 r. zmiany do wniosku o dofinansowanie, w których zrezygnował z zakupu 8 szt. stetoskopów, 1 szt. aparatury do znieczulenia na rzecz zakupu 1 szt. respiratora moblinego (akceptacja IZ z 05.09.2022 r. po konsultacji z DPR). W piśmie z ZD-IV.967.15.2021.1(8) z dnia 11.03.2022 r. Wojewoda wyraził pozywtne stanowisko dotyczace zakupu sprżetu medycznego i laboratyjnego dla Szpitala w ramach projektu. Biorąc pod uwagę, iż zgoda obejmowała także zakup sprzętu zgodnego rodzajowo ze sprzętem wskazanym w piśmie Beneficjenta z 09.08.2022 r.nt. proponowanych zmian do wniosku o dofinansowanie, w opinii DPR nie ma konieczności występowania ponownie o zgodę do Wojewody na wprowadzenie zmian.  IZ WRPO 2014+ zaaktowała 14.06.2023 r. zmiany do wniosku o dofinansowanie, w których Beneficjent w zadaniu 5 Dzaiałania związane z zapobieganiem/łagodzeniu skutków epidemii COVID-19 zwiększył wartość dofinansowania dla wydatków przeznaczonych na przeciwdziałanie i zwalczanie COVID-19 do 100%. Tym samym została zmniejszona wartość wnoszonego przez Beneficjenta wkładu własnego do częsci projektu dotyczącego zadania 5. Zmiana ta spowodowała, że wartość dofinansowania w części pochodzącej z budżetu państwa wzrosła. </t>
  </si>
  <si>
    <t xml:space="preserve">Zwiększenie dofinansowania projektów realizowanych ze środków Europejskiego Funduszu Społecznego; Nr projektu: RPWP.06.06.01-30-0017/19, zakup sprzętu i środków ochrony. Zgodnie z zatwierdzonymi 02.06.2023 r. Beneficjent zmniejszył wartość projektu (zmniejszono liczbę uczestników biorących udział w projekcie) oraz zmnejszono wartość zadania 7 zgodnie z rzeczywiście rozliczonymi wartościami. Ponadto Beneficjent w zadaniu 7 Zakup niezbędnego wyposażenia celem przeciwdziałania rozprzestrzeniania się epiedemii COVID-19 i zapobieganie jej skutkom zwiększył wartość dofinansowania dla wydatków przeznaczonych na przeciwdziałanie i zwalczanie COVID-19 do 100%. Tym samym została zmniejszona wartość wnoszonego przez Beneficjenta wkładu własnego do części projektu dotyczącego zadania 7. Zmiana ta spodowała, że wartość dofinansowania w częsci pochodzącej z budżetu państwa wzrosła. </t>
  </si>
  <si>
    <t xml:space="preserve">Zwiększenie dofinansowania projektów realizowanych ze środków Europejskiego Funduszu Społecznego; Nr projektu: RPWP.06.06.01-30-0007/18, zakup sprzętu. IZ WRPO 2014+ zaakceptowała 05.06.2023 r. zmiany do wniosku o dofinansowanie, w których Beneficjent zwiększył w zadaniu 4 Działania związane z zapobieganiem/łagodzeniem skutków epidemii COVID-19 wartość dofinansowanie dla wydatków przeznaczonych na przeciwdziałanie i zwalaczanie COVID-19 do 100%. Tym samym została zmniejszona wartość wnioszonego przez Beneficjenta wkładu własnego do częsci projektu dotyczącego zadania 4. Zmiana ta spowodowała, że wartość dofinansowanie wzrosła. </t>
  </si>
  <si>
    <t xml:space="preserve">W ramach projektu dodatkowo przewiduje się wsparcie Wielospecjalistycznego Szpitala Miejskiego im. Józefa Strusia z Zakładem Opiekuńczo
Leczniczym w P-niu, w zakresie zakupu niezbędnych środków ochrony osobistej oraz środków do dezynfekcji, w związku z wystąpieniem epidemii
koronawirusa SARS-CoV-2 (dalej COVID-19) na
terenie Metropolii Poznań. Zakupione środki ochrony osobistej będą wykorzystywane przez ww. szpital na potrzeby zabezpieczenia personelu
medycznego oraz innych pracowników przed możliwością zarażenia się wirusem SARS-CoV-2, co w konsekwencji zwiększy możliwość podmiotu do
bezpiecznego wykonywania swoich zadań w związku z epidemią koronawirusa.
Planowane do zakupu materiały są zgodne z katalogiem sprzętu możliwego do zakupu ze środków UE i będą obejmowały m. in.: maski jednorazowe
typu: KN95, FPP2, FPP3, rękawice nitrylowe, przyłbice, okulary ochronne (wielorazowego użytku autoklawowalne),środki do dezynfekcji. Zakup
materiałów planowany jest niezwłocznie po otrzymaniu dofinansowania.                                                                  </t>
  </si>
  <si>
    <t>Zakup sprzętu, środków ochrony indywidualnej oraz środków do dezynfekcji wirusa SARS-CoV-2 dla jednostek pomocy społecznej z województwa wielkopolskiego.</t>
  </si>
  <si>
    <t>Z uwagi na brak wyodrębnienia alokacji tylko na obszar zdrowia, skorygowano dane wg stanu na 31.12.2023 wg zrealizowanego wsparcia.</t>
  </si>
  <si>
    <t>Osiągnięcie wartości docelowej nie jest zagrożone.
Na koniec okresu sprawozdawczego na rozlicznie oczekiwało jeszcze 16 projektów.  
Liczba wykazanych miejsc może potencjalnie wzrosnąc o około 400, co przełożyłoby się na wzrost wartości wksaźnika o 40 p.p.</t>
  </si>
  <si>
    <t xml:space="preserve">Projekt pozakonkursowy realizowany w ramach Poddziałaniu 9.1.1 Infrastruktura ochrony zdrowia (EFRR). Zrealizowany zakres rzeczowy projektu: Sprzęt, aparatura medyczna, środki transportu, m. in.: Łóżka elektryczne – 100 szt.; Ambulanse – 16 szt. (w tym 10 szt. z wyposażeniem); System kamer termowizyjnych - 11 szt.; Urządzenia do kompresji klatki piersiowej - 15 szt.; Środki ochrony osobistej i wyroby medyczne (ilości i rodzaj będzie zależny od aktualnych potrzeb oraz możliwości finansowych w projekcie) - ok. 7,9 mln w tym m. in.: kombinezony ochronne, maseczki FFP3, maski chirurgiczne, przyłbica ochronna, rękawiczki jednorazowe, środki do dezynfekcji skóry, środki do dezynfekcji powierzchni.                                     </t>
  </si>
  <si>
    <t>TAK1</t>
  </si>
  <si>
    <t xml:space="preserve">Skorygowano dane w zakresie wartości podpisanych umów (wsparcie UE, kwalifikowalne, ogółem) w zakresie projektów z poddziałania 2.1.1 dotyczących "ochrony zdrowia i usług społecznych" oraz "ochrony zdrowia" </t>
  </si>
  <si>
    <t>zaktualizowano kolumny 15, 16, 17</t>
  </si>
  <si>
    <t>zmiana w 2023 r. wkład UE: 158 020 205,09 zł, wkład krajowy: 27 885 918,54 zł. Zgłoszenie w 2024 r. luty.</t>
  </si>
  <si>
    <t>Zmiana w 2023 r. wkład UE: 251 305 977,79 zł, wkład krajowy: 104 950 175, 21 zł. Zgłoszenie w 2024 r. luty.</t>
  </si>
  <si>
    <t>zmiana w 2023 r. wkład UE: 108 552 640,83  zł, wkład krajowy: 19 156 348,38 zł. Zgłoszenie w 2024 r. luty.</t>
  </si>
  <si>
    <t>Uniwersytecki Szpital Kliniczny w Poznaniu dawniej Szpital Kliniczny im. Heliodora Święcickiego Uniwersytetu Medycznego im. Karola Marcinkowskiego w Poznaniu</t>
  </si>
  <si>
    <r>
      <t xml:space="preserve">Projekt nr RPWP.07.02.02-30-0039/16; Pierwotnie zgłoszona całkowita alokacja projektu 599 612,38 zł. (RPZ - obniżona do wartości: 513 148,10 PLN). Pierwsze zwiększenie wartości projektu nastąpiło do wysokości 3 541 643,39 PLN. Następnie kolejne dziewięć zmian  dot. zwiekszenia dofinansowania dla projektu ostatecznie na kwotę 21 397 854,66 PLN. W ramach jednego ze  zwiększeń  zaplanowany został zakup tomografu komputerowego, dla potrzeb montażu tomografu dokonano modernizacji pomieszczenia w którym go zamontowano. </t>
    </r>
    <r>
      <rPr>
        <strike/>
        <sz val="10"/>
        <rFont val="Arial"/>
        <family val="2"/>
        <charset val="238"/>
      </rPr>
      <t xml:space="preserve">Zmieniono kwotę - ostatnie zwiekszenie było w styczniu 2022 r. na kwotę 3 850 000,00 zł. W alkoacji wkład krajowy uwzgledniono również WW. </t>
    </r>
  </si>
  <si>
    <r>
      <t xml:space="preserve">Zwiększenie dofinansowania projektów realizowanych ze środków Europejskiego Funduszu Społecznego; Nr projektu: RPWP.07.02.02-30-0037/16. Drugie zwiększenie wartości projektu (styczeń 2021) o 3 617 350,00 PLN (obustronne podpisanie Aneks nr RPWP.07.02.02-30-0037/16-02 </t>
    </r>
    <r>
      <rPr>
        <b/>
        <sz val="10"/>
        <rFont val="Arial"/>
        <family val="2"/>
        <charset val="238"/>
      </rPr>
      <t>5.02.2021 r.</t>
    </r>
    <r>
      <rPr>
        <sz val="10"/>
        <rFont val="Arial"/>
        <family val="2"/>
        <charset val="238"/>
      </rPr>
      <t xml:space="preserve">) - aneks podpisany </t>
    </r>
    <r>
      <rPr>
        <b/>
        <sz val="10"/>
        <rFont val="Arial"/>
        <family val="2"/>
        <charset val="238"/>
      </rPr>
      <t>5.02.2021 r.</t>
    </r>
  </si>
  <si>
    <t xml:space="preserve">Zadanie obejmuje zakup sprzętu medycznego i wyposażenia dedykowanego walce z COVID-19:
• aparat do mierzenia ciśnienia- 15 szt.
• aparat do mierzenia ciśnienia wraz z wyposażeniem- 4 szt.
• pulsoksymetr- 25 szt
Zad. 5
Zakup sprzętu medycznego i
środków ochrony osobistej
• wyroby medyczne jednorazowego użytku, w szczególności gogle, maseczki, rękawiczki, kombinezony, przyłbice, chusteczki, spraye, fartuchy
chirurgiczne wodoodporne, maseczki chirurgiczne, czepki, maski panoramiczne, filtry do masek panoramicznych - 1 kpl
2022-03-01 2022-06-30 Tak Nie
• pojemniki i worki na odpady - 1 kpl
• sprzęt do dezynfekcji powierzchni, m.in. przez suchą mgłę -2 szt.
• środki do dezynfekcji- 1 kpl                                                                                                                              </t>
  </si>
  <si>
    <t>Wskaźnik obejmuje również działania z REACT-EU</t>
  </si>
  <si>
    <t>Nie dotyczy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</si>
</sst>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43" formatCode="_-* #,##0.00_-;\-* #,##0.00_-;_-* &quot;-&quot;??_-;_-@_-"/>
    <numFmt numFmtId="164" formatCode="_-* #,##0.00\ _z_ł_-;\-* #,##0.00\ _z_ł_-;_-* &quot;-&quot;??\ _z_ł_-;_-@_-"/>
    <numFmt numFmtId="165" formatCode="#,##0.00_ ;\-#,##0.00\ "/>
    <numFmt numFmtId="166" formatCode="0.0000"/>
    <numFmt numFmtId="167" formatCode="#,##0.00\ &quot;zł&quot;"/>
  </numFmts>
  <fonts count="30" x14ac:knownFonts="1">
    <font>
      <sz val="11"/>
      <color theme="1"/>
      <name val="Calibri"/>
      <family val="2"/>
      <charset val="238"/>
      <scheme val="minor"/>
    </font>
    <font>
      <sz val="11"/>
      <color theme="1"/>
      <name val="Calibri"/>
      <family val="2"/>
      <charset val="238"/>
      <scheme val="minor"/>
    </font>
    <font>
      <sz val="9"/>
      <color theme="1"/>
      <name val="Arial"/>
      <family val="2"/>
      <charset val="238"/>
    </font>
    <font>
      <sz val="9"/>
      <name val="Arial"/>
      <family val="2"/>
      <charset val="238"/>
    </font>
    <font>
      <b/>
      <u/>
      <sz val="9"/>
      <color theme="1"/>
      <name val="Arial"/>
      <family val="2"/>
      <charset val="238"/>
    </font>
    <font>
      <sz val="10"/>
      <color theme="1"/>
      <name val="Calibri"/>
      <family val="2"/>
      <charset val="238"/>
      <scheme val="minor"/>
    </font>
    <font>
      <sz val="9"/>
      <color theme="1"/>
      <name val="Calibri"/>
      <family val="2"/>
      <charset val="238"/>
      <scheme val="minor"/>
    </font>
    <font>
      <b/>
      <u/>
      <sz val="9"/>
      <name val="Arial"/>
      <family val="2"/>
      <charset val="238"/>
    </font>
    <font>
      <b/>
      <sz val="9"/>
      <name val="Arial"/>
      <family val="2"/>
      <charset val="238"/>
    </font>
    <font>
      <b/>
      <sz val="9"/>
      <color theme="1"/>
      <name val="Arial"/>
      <family val="2"/>
      <charset val="238"/>
    </font>
    <font>
      <sz val="10"/>
      <name val="Calibri"/>
      <family val="2"/>
      <charset val="238"/>
      <scheme val="minor"/>
    </font>
    <font>
      <sz val="11"/>
      <name val="Calibri"/>
      <family val="2"/>
      <charset val="238"/>
      <scheme val="minor"/>
    </font>
    <font>
      <sz val="9"/>
      <name val="Calibri"/>
      <family val="2"/>
      <charset val="238"/>
      <scheme val="minor"/>
    </font>
    <font>
      <b/>
      <sz val="9"/>
      <color theme="1"/>
      <name val="Calibri"/>
      <family val="2"/>
      <charset val="238"/>
      <scheme val="minor"/>
    </font>
    <font>
      <sz val="10"/>
      <color theme="1"/>
      <name val="Arial"/>
      <family val="2"/>
      <charset val="238"/>
    </font>
    <font>
      <sz val="10"/>
      <name val="Arial"/>
      <family val="2"/>
      <charset val="238"/>
    </font>
    <font>
      <b/>
      <i/>
      <sz val="9"/>
      <name val="Calibri"/>
      <family val="2"/>
      <charset val="238"/>
      <scheme val="minor"/>
    </font>
    <font>
      <sz val="11"/>
      <color rgb="FF000000"/>
      <name val="Calibri"/>
      <family val="2"/>
      <charset val="238"/>
    </font>
    <font>
      <sz val="12"/>
      <color theme="1"/>
      <name val="Calibri"/>
      <family val="2"/>
      <charset val="238"/>
      <scheme val="minor"/>
    </font>
    <font>
      <b/>
      <i/>
      <sz val="9"/>
      <name val="Arial"/>
      <family val="2"/>
      <charset val="238"/>
    </font>
    <font>
      <sz val="11"/>
      <name val="Arial"/>
      <family val="2"/>
      <charset val="238"/>
    </font>
    <font>
      <b/>
      <sz val="11"/>
      <name val="Arial"/>
      <family val="2"/>
      <charset val="238"/>
    </font>
    <font>
      <b/>
      <sz val="10"/>
      <name val="Arial"/>
      <family val="2"/>
      <charset val="238"/>
    </font>
    <font>
      <b/>
      <sz val="14"/>
      <color theme="1"/>
      <name val="Arial"/>
      <family val="2"/>
      <charset val="238"/>
    </font>
    <font>
      <sz val="11"/>
      <color theme="1"/>
      <name val="Arial"/>
      <family val="2"/>
      <charset val="238"/>
    </font>
    <font>
      <b/>
      <sz val="11"/>
      <color theme="1"/>
      <name val="Arial"/>
      <family val="2"/>
      <charset val="238"/>
    </font>
    <font>
      <b/>
      <sz val="10"/>
      <color theme="1"/>
      <name val="Arial"/>
      <family val="2"/>
      <charset val="238"/>
    </font>
    <font>
      <sz val="9"/>
      <color rgb="FFFF0000"/>
      <name val="Arial"/>
      <family val="2"/>
      <charset val="238"/>
    </font>
    <font>
      <strike/>
      <sz val="10"/>
      <name val="Arial"/>
      <family val="2"/>
      <charset val="238"/>
    </font>
    <font>
      <sz val="10"/>
      <name val="Tahoma"/>
      <family val="2"/>
      <charset val="238"/>
    </font>
  </fonts>
  <fills count="10">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7"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17">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7" fillId="0" borderId="0"/>
    <xf numFmtId="0" fontId="18"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93">
    <xf numFmtId="0" fontId="0" fillId="0" borderId="0" xfId="0"/>
    <xf numFmtId="0" fontId="4" fillId="0" borderId="0" xfId="0" applyFont="1"/>
    <xf numFmtId="0" fontId="5" fillId="0" borderId="0" xfId="0" applyFont="1"/>
    <xf numFmtId="0" fontId="6" fillId="0" borderId="0" xfId="0" applyFont="1"/>
    <xf numFmtId="0" fontId="7" fillId="0" borderId="0" xfId="0" applyFont="1"/>
    <xf numFmtId="164" fontId="3" fillId="0" borderId="0" xfId="1" applyFont="1"/>
    <xf numFmtId="0" fontId="3" fillId="0" borderId="0" xfId="0" applyFont="1"/>
    <xf numFmtId="0" fontId="8" fillId="0" borderId="0" xfId="0" applyFont="1"/>
    <xf numFmtId="0" fontId="3" fillId="0" borderId="0" xfId="0" applyFont="1" applyAlignment="1">
      <alignment wrapText="1"/>
    </xf>
    <xf numFmtId="0" fontId="3" fillId="0" borderId="0" xfId="0" applyFont="1" applyAlignment="1">
      <alignment horizontal="center" vertical="center" wrapText="1"/>
    </xf>
    <xf numFmtId="4" fontId="3" fillId="0" borderId="0" xfId="0" applyNumberFormat="1" applyFont="1"/>
    <xf numFmtId="0" fontId="9" fillId="0" borderId="0" xfId="0" applyFont="1"/>
    <xf numFmtId="0" fontId="11" fillId="0" borderId="0" xfId="0" applyFont="1"/>
    <xf numFmtId="0" fontId="11" fillId="0" borderId="0" xfId="0" applyFont="1" applyAlignment="1">
      <alignment horizontal="left"/>
    </xf>
    <xf numFmtId="0" fontId="10" fillId="0" borderId="0" xfId="0" applyFont="1" applyAlignment="1">
      <alignment horizontal="left"/>
    </xf>
    <xf numFmtId="0" fontId="2" fillId="0" borderId="0" xfId="0" applyFont="1" applyAlignment="1">
      <alignment wrapText="1"/>
    </xf>
    <xf numFmtId="0" fontId="13" fillId="0" borderId="0" xfId="0" applyFont="1"/>
    <xf numFmtId="0" fontId="0" fillId="0" borderId="0" xfId="0" applyAlignment="1">
      <alignment vertical="center"/>
    </xf>
    <xf numFmtId="0" fontId="12" fillId="0" borderId="0" xfId="0" applyFont="1" applyAlignment="1">
      <alignment horizontal="left"/>
    </xf>
    <xf numFmtId="0" fontId="12" fillId="0" borderId="0" xfId="0" applyFont="1"/>
    <xf numFmtId="0" fontId="16" fillId="0" borderId="0" xfId="0" applyFont="1"/>
    <xf numFmtId="0" fontId="12" fillId="0" borderId="0" xfId="0" applyFont="1" applyAlignment="1">
      <alignment horizontal="center" vertical="center" wrapText="1"/>
    </xf>
    <xf numFmtId="0" fontId="2" fillId="2" borderId="2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0" borderId="22" xfId="0" applyFont="1" applyBorder="1" applyAlignment="1">
      <alignment wrapText="1"/>
    </xf>
    <xf numFmtId="0" fontId="8" fillId="0" borderId="0" xfId="0" applyFont="1" applyAlignment="1">
      <alignment horizontal="left"/>
    </xf>
    <xf numFmtId="0" fontId="19" fillId="0" borderId="0" xfId="0" applyFont="1"/>
    <xf numFmtId="0" fontId="19" fillId="0" borderId="0" xfId="0" applyFont="1" applyAlignment="1">
      <alignment vertical="center"/>
    </xf>
    <xf numFmtId="0" fontId="19" fillId="0" borderId="0" xfId="0" applyFont="1" applyAlignment="1">
      <alignment horizontal="right"/>
    </xf>
    <xf numFmtId="0" fontId="19" fillId="0" borderId="0" xfId="0" applyFont="1" applyAlignment="1">
      <alignment horizontal="left"/>
    </xf>
    <xf numFmtId="0" fontId="3" fillId="4"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20" fillId="0" borderId="0" xfId="0" applyFont="1" applyAlignment="1">
      <alignment horizontal="left"/>
    </xf>
    <xf numFmtId="0" fontId="20" fillId="0" borderId="0" xfId="0" applyFont="1"/>
    <xf numFmtId="0" fontId="15" fillId="0" borderId="0" xfId="0" applyFont="1" applyAlignment="1">
      <alignment horizontal="left"/>
    </xf>
    <xf numFmtId="0" fontId="2" fillId="0" borderId="11" xfId="0" applyFont="1" applyBorder="1" applyAlignment="1">
      <alignment wrapText="1"/>
    </xf>
    <xf numFmtId="0" fontId="9" fillId="2" borderId="1" xfId="0" applyFont="1" applyFill="1" applyBorder="1" applyAlignment="1">
      <alignment horizontal="center" vertical="top" wrapText="1"/>
    </xf>
    <xf numFmtId="3" fontId="0" fillId="0" borderId="0" xfId="0" applyNumberFormat="1"/>
    <xf numFmtId="0" fontId="8" fillId="2" borderId="11" xfId="0" applyFont="1" applyFill="1" applyBorder="1" applyAlignment="1">
      <alignment horizontal="center" vertical="top" wrapText="1"/>
    </xf>
    <xf numFmtId="0" fontId="8" fillId="2" borderId="12" xfId="0" applyFont="1" applyFill="1" applyBorder="1" applyAlignment="1">
      <alignment horizontal="center" vertical="top" wrapText="1"/>
    </xf>
    <xf numFmtId="0" fontId="8" fillId="2" borderId="13" xfId="0" applyFont="1" applyFill="1" applyBorder="1" applyAlignment="1">
      <alignment horizontal="center" vertical="top" wrapText="1"/>
    </xf>
    <xf numFmtId="0" fontId="8" fillId="6" borderId="27" xfId="0" applyFont="1" applyFill="1" applyBorder="1" applyAlignment="1">
      <alignment horizontal="center"/>
    </xf>
    <xf numFmtId="4" fontId="8" fillId="6" borderId="28" xfId="0" applyNumberFormat="1" applyFont="1" applyFill="1" applyBorder="1"/>
    <xf numFmtId="4" fontId="8" fillId="6" borderId="29" xfId="0" applyNumberFormat="1" applyFont="1" applyFill="1" applyBorder="1"/>
    <xf numFmtId="0" fontId="8" fillId="4" borderId="14" xfId="0" applyFont="1" applyFill="1" applyBorder="1" applyAlignment="1">
      <alignment horizontal="center" vertical="top" wrapText="1"/>
    </xf>
    <xf numFmtId="0" fontId="8" fillId="4" borderId="1" xfId="0" applyFont="1" applyFill="1" applyBorder="1" applyAlignment="1">
      <alignment horizontal="center" vertical="top" wrapText="1"/>
    </xf>
    <xf numFmtId="0" fontId="12" fillId="0" borderId="0" xfId="0" applyFont="1" applyAlignment="1">
      <alignment horizontal="center" vertical="top" wrapText="1"/>
    </xf>
    <xf numFmtId="0" fontId="12" fillId="0" borderId="0" xfId="0" applyFont="1" applyAlignment="1">
      <alignment horizontal="center" vertical="top"/>
    </xf>
    <xf numFmtId="0" fontId="3" fillId="0" borderId="16"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8" xfId="0" applyFont="1" applyBorder="1" applyAlignment="1">
      <alignment horizontal="center" vertical="center" wrapText="1"/>
    </xf>
    <xf numFmtId="4" fontId="21" fillId="5" borderId="27" xfId="0" applyNumberFormat="1" applyFont="1" applyFill="1" applyBorder="1" applyAlignment="1">
      <alignment horizontal="right"/>
    </xf>
    <xf numFmtId="4" fontId="21" fillId="5" borderId="28" xfId="0" applyNumberFormat="1" applyFont="1" applyFill="1" applyBorder="1" applyAlignment="1">
      <alignment horizontal="right"/>
    </xf>
    <xf numFmtId="4" fontId="21" fillId="5" borderId="29" xfId="0" applyNumberFormat="1" applyFont="1" applyFill="1" applyBorder="1" applyAlignment="1">
      <alignment horizontal="right"/>
    </xf>
    <xf numFmtId="0" fontId="3" fillId="0" borderId="14" xfId="0" applyFont="1" applyBorder="1" applyAlignment="1">
      <alignment horizontal="left" wrapText="1"/>
    </xf>
    <xf numFmtId="0" fontId="3" fillId="0" borderId="16" xfId="0" applyFont="1" applyBorder="1" applyAlignment="1">
      <alignment horizontal="left" wrapText="1"/>
    </xf>
    <xf numFmtId="3" fontId="21" fillId="5" borderId="37" xfId="0" applyNumberFormat="1" applyFont="1" applyFill="1" applyBorder="1" applyAlignment="1">
      <alignment horizontal="right"/>
    </xf>
    <xf numFmtId="3" fontId="3" fillId="0" borderId="13" xfId="0" applyNumberFormat="1" applyFont="1" applyBorder="1"/>
    <xf numFmtId="0" fontId="24" fillId="7" borderId="0" xfId="0" applyFont="1" applyFill="1"/>
    <xf numFmtId="0" fontId="25" fillId="0" borderId="0" xfId="0" applyFont="1" applyAlignment="1">
      <alignment horizontal="right"/>
    </xf>
    <xf numFmtId="0" fontId="24" fillId="0" borderId="0" xfId="0" applyFont="1"/>
    <xf numFmtId="164" fontId="25" fillId="0" borderId="0" xfId="0" applyNumberFormat="1" applyFont="1" applyAlignment="1">
      <alignment horizontal="right"/>
    </xf>
    <xf numFmtId="165" fontId="26" fillId="6" borderId="33" xfId="1" applyNumberFormat="1" applyFont="1" applyFill="1" applyBorder="1" applyAlignment="1">
      <alignment horizontal="right"/>
    </xf>
    <xf numFmtId="0" fontId="26" fillId="7" borderId="0" xfId="0" applyFont="1" applyFill="1" applyAlignment="1">
      <alignment horizontal="right"/>
    </xf>
    <xf numFmtId="4" fontId="26" fillId="7" borderId="0" xfId="0" applyNumberFormat="1" applyFont="1" applyFill="1" applyAlignment="1">
      <alignment horizontal="right"/>
    </xf>
    <xf numFmtId="165" fontId="26" fillId="8" borderId="27" xfId="1" applyNumberFormat="1" applyFont="1" applyFill="1" applyBorder="1" applyAlignment="1">
      <alignment horizontal="right"/>
    </xf>
    <xf numFmtId="166" fontId="26" fillId="9" borderId="37" xfId="0" applyNumberFormat="1" applyFont="1" applyFill="1" applyBorder="1" applyAlignment="1">
      <alignment horizontal="right"/>
    </xf>
    <xf numFmtId="0" fontId="8" fillId="7" borderId="1" xfId="0" applyFont="1" applyFill="1" applyBorder="1" applyAlignment="1">
      <alignment horizontal="center" vertical="top" wrapText="1"/>
    </xf>
    <xf numFmtId="0" fontId="2" fillId="3" borderId="9" xfId="0" applyFont="1" applyFill="1" applyBorder="1" applyAlignment="1">
      <alignment wrapText="1"/>
    </xf>
    <xf numFmtId="0" fontId="2" fillId="3" borderId="1" xfId="0" applyFont="1" applyFill="1" applyBorder="1" applyAlignment="1">
      <alignment wrapText="1"/>
    </xf>
    <xf numFmtId="4" fontId="2" fillId="3" borderId="1" xfId="0" applyNumberFormat="1" applyFont="1" applyFill="1" applyBorder="1" applyAlignment="1">
      <alignment horizontal="right" wrapText="1"/>
    </xf>
    <xf numFmtId="0" fontId="2" fillId="3" borderId="1" xfId="0" applyFont="1" applyFill="1" applyBorder="1" applyAlignment="1">
      <alignment horizontal="left" wrapText="1"/>
    </xf>
    <xf numFmtId="4" fontId="2" fillId="3" borderId="1" xfId="0" applyNumberFormat="1" applyFont="1" applyFill="1" applyBorder="1" applyAlignment="1">
      <alignment horizontal="right" vertical="center" wrapText="1"/>
    </xf>
    <xf numFmtId="0" fontId="2"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2" fillId="3" borderId="9" xfId="0" applyFont="1" applyFill="1" applyBorder="1" applyAlignment="1">
      <alignment vertical="center" wrapText="1"/>
    </xf>
    <xf numFmtId="0" fontId="27" fillId="3" borderId="10" xfId="0" applyFont="1" applyFill="1" applyBorder="1" applyAlignment="1">
      <alignment horizontal="left" vertical="center" wrapText="1"/>
    </xf>
    <xf numFmtId="4" fontId="3" fillId="3" borderId="1" xfId="0" applyNumberFormat="1" applyFont="1" applyFill="1" applyBorder="1" applyAlignment="1">
      <alignment horizontal="right" vertical="center" wrapText="1"/>
    </xf>
    <xf numFmtId="4" fontId="3" fillId="3" borderId="1" xfId="0" applyNumberFormat="1" applyFont="1" applyFill="1" applyBorder="1" applyAlignment="1">
      <alignment horizontal="right" vertical="center"/>
    </xf>
    <xf numFmtId="4" fontId="27" fillId="3" borderId="10" xfId="0" applyNumberFormat="1" applyFont="1" applyFill="1" applyBorder="1" applyAlignment="1">
      <alignment horizontal="left" vertical="center"/>
    </xf>
    <xf numFmtId="3" fontId="15" fillId="3" borderId="1" xfId="0" applyNumberFormat="1" applyFont="1" applyFill="1" applyBorder="1" applyAlignment="1">
      <alignment horizontal="right"/>
    </xf>
    <xf numFmtId="9" fontId="15" fillId="3" borderId="1" xfId="0" applyNumberFormat="1" applyFont="1" applyFill="1" applyBorder="1" applyAlignment="1">
      <alignment horizontal="right"/>
    </xf>
    <xf numFmtId="3" fontId="15" fillId="3" borderId="1" xfId="2" applyNumberFormat="1" applyFont="1" applyFill="1" applyBorder="1" applyAlignment="1">
      <alignment horizontal="right"/>
    </xf>
    <xf numFmtId="0" fontId="2" fillId="3" borderId="8" xfId="0" applyFont="1" applyFill="1" applyBorder="1" applyAlignment="1">
      <alignment wrapText="1"/>
    </xf>
    <xf numFmtId="0" fontId="2" fillId="3" borderId="3" xfId="0" applyFont="1" applyFill="1" applyBorder="1" applyAlignment="1">
      <alignment wrapText="1"/>
    </xf>
    <xf numFmtId="0" fontId="2" fillId="3" borderId="3" xfId="0" quotePrefix="1" applyFont="1" applyFill="1" applyBorder="1" applyAlignment="1">
      <alignment horizontal="left" wrapText="1"/>
    </xf>
    <xf numFmtId="4" fontId="3" fillId="3" borderId="3" xfId="0" applyNumberFormat="1" applyFont="1" applyFill="1" applyBorder="1" applyAlignment="1">
      <alignment horizontal="right" wrapText="1"/>
    </xf>
    <xf numFmtId="4" fontId="2" fillId="3" borderId="3" xfId="0" applyNumberFormat="1" applyFont="1" applyFill="1" applyBorder="1" applyAlignment="1">
      <alignment horizontal="right" wrapText="1"/>
    </xf>
    <xf numFmtId="0" fontId="2" fillId="3" borderId="20" xfId="0" applyFont="1" applyFill="1" applyBorder="1" applyAlignment="1">
      <alignment horizontal="left" wrapText="1"/>
    </xf>
    <xf numFmtId="0" fontId="3" fillId="3" borderId="10" xfId="0" applyFont="1" applyFill="1" applyBorder="1" applyAlignment="1">
      <alignment horizontal="left" vertical="center" wrapText="1"/>
    </xf>
    <xf numFmtId="0" fontId="2" fillId="3" borderId="1" xfId="0" quotePrefix="1" applyFont="1" applyFill="1" applyBorder="1" applyAlignment="1">
      <alignment wrapText="1"/>
    </xf>
    <xf numFmtId="0" fontId="2" fillId="3" borderId="10" xfId="0" applyFont="1" applyFill="1" applyBorder="1" applyAlignment="1">
      <alignment horizontal="left" wrapText="1"/>
    </xf>
    <xf numFmtId="0" fontId="2" fillId="3" borderId="22" xfId="0" applyFont="1" applyFill="1" applyBorder="1" applyAlignment="1">
      <alignment wrapText="1"/>
    </xf>
    <xf numFmtId="0" fontId="2" fillId="3" borderId="23" xfId="0" applyFont="1" applyFill="1" applyBorder="1" applyAlignment="1">
      <alignment wrapText="1"/>
    </xf>
    <xf numFmtId="0" fontId="2" fillId="3" borderId="23" xfId="0" quotePrefix="1" applyFont="1" applyFill="1" applyBorder="1" applyAlignment="1">
      <alignment wrapText="1"/>
    </xf>
    <xf numFmtId="4" fontId="3" fillId="3" borderId="23" xfId="0" applyNumberFormat="1" applyFont="1" applyFill="1" applyBorder="1" applyAlignment="1">
      <alignment horizontal="right" wrapText="1"/>
    </xf>
    <xf numFmtId="44" fontId="14" fillId="3" borderId="23" xfId="0" applyNumberFormat="1" applyFont="1" applyFill="1" applyBorder="1" applyAlignment="1">
      <alignment horizontal="right"/>
    </xf>
    <xf numFmtId="44" fontId="2" fillId="3" borderId="23" xfId="0" applyNumberFormat="1" applyFont="1" applyFill="1" applyBorder="1" applyAlignment="1">
      <alignment horizontal="right" wrapText="1"/>
    </xf>
    <xf numFmtId="4" fontId="2" fillId="3" borderId="24" xfId="0" applyNumberFormat="1" applyFont="1" applyFill="1" applyBorder="1" applyAlignment="1">
      <alignment horizontal="left" wrapText="1"/>
    </xf>
    <xf numFmtId="4" fontId="2" fillId="3" borderId="1" xfId="1" applyNumberFormat="1" applyFont="1" applyFill="1" applyBorder="1" applyAlignment="1">
      <alignment wrapText="1"/>
    </xf>
    <xf numFmtId="4" fontId="2" fillId="3" borderId="1" xfId="1" applyNumberFormat="1" applyFont="1" applyFill="1" applyBorder="1" applyAlignment="1">
      <alignment horizontal="left" wrapText="1"/>
    </xf>
    <xf numFmtId="0" fontId="3" fillId="3" borderId="10" xfId="0" applyFont="1" applyFill="1" applyBorder="1" applyAlignment="1">
      <alignment horizontal="left" wrapText="1"/>
    </xf>
    <xf numFmtId="0" fontId="3" fillId="3" borderId="1" xfId="0" applyFont="1" applyFill="1" applyBorder="1" applyAlignment="1">
      <alignment wrapText="1"/>
    </xf>
    <xf numFmtId="0" fontId="3" fillId="3" borderId="10" xfId="0" applyFont="1" applyFill="1" applyBorder="1" applyAlignment="1">
      <alignment horizontal="left" vertical="top" wrapText="1"/>
    </xf>
    <xf numFmtId="0" fontId="3" fillId="3" borderId="10" xfId="0" applyFont="1" applyFill="1" applyBorder="1"/>
    <xf numFmtId="4" fontId="3" fillId="3" borderId="1" xfId="1" applyNumberFormat="1" applyFont="1" applyFill="1" applyBorder="1" applyAlignment="1">
      <alignment wrapText="1"/>
    </xf>
    <xf numFmtId="0" fontId="3" fillId="3" borderId="1" xfId="0" applyFont="1" applyFill="1" applyBorder="1" applyAlignment="1">
      <alignment horizontal="left" wrapText="1"/>
    </xf>
    <xf numFmtId="0" fontId="3" fillId="3" borderId="10" xfId="0" applyFont="1" applyFill="1" applyBorder="1" applyAlignment="1">
      <alignment wrapText="1"/>
    </xf>
    <xf numFmtId="0" fontId="3" fillId="3" borderId="9" xfId="0" applyFont="1" applyFill="1" applyBorder="1" applyAlignment="1">
      <alignment wrapText="1"/>
    </xf>
    <xf numFmtId="0" fontId="2" fillId="3" borderId="9" xfId="0" applyFont="1" applyFill="1" applyBorder="1"/>
    <xf numFmtId="164" fontId="2" fillId="3" borderId="1" xfId="1" applyFont="1" applyFill="1" applyBorder="1" applyAlignment="1"/>
    <xf numFmtId="4" fontId="2" fillId="3" borderId="1" xfId="0" applyNumberFormat="1" applyFont="1" applyFill="1" applyBorder="1" applyAlignment="1">
      <alignment wrapText="1"/>
    </xf>
    <xf numFmtId="0" fontId="3" fillId="3" borderId="1" xfId="1" applyNumberFormat="1" applyFont="1" applyFill="1" applyBorder="1" applyAlignment="1"/>
    <xf numFmtId="0" fontId="3" fillId="3" borderId="1" xfId="0" applyFont="1" applyFill="1" applyBorder="1"/>
    <xf numFmtId="4" fontId="3" fillId="3" borderId="1" xfId="0" applyNumberFormat="1" applyFont="1" applyFill="1" applyBorder="1"/>
    <xf numFmtId="0" fontId="3" fillId="3" borderId="1" xfId="0" applyFont="1" applyFill="1" applyBorder="1" applyAlignment="1">
      <alignment horizontal="left"/>
    </xf>
    <xf numFmtId="0" fontId="3" fillId="3" borderId="22" xfId="0" applyFont="1" applyFill="1" applyBorder="1" applyAlignment="1">
      <alignment wrapText="1"/>
    </xf>
    <xf numFmtId="0" fontId="3" fillId="3" borderId="23" xfId="1" applyNumberFormat="1" applyFont="1" applyFill="1" applyBorder="1" applyAlignment="1"/>
    <xf numFmtId="0" fontId="3" fillId="3" borderId="23" xfId="0" applyFont="1" applyFill="1" applyBorder="1" applyAlignment="1">
      <alignment wrapText="1"/>
    </xf>
    <xf numFmtId="0" fontId="3" fillId="3" borderId="14" xfId="0" applyFont="1" applyFill="1" applyBorder="1"/>
    <xf numFmtId="0" fontId="3" fillId="3" borderId="23" xfId="0" applyFont="1" applyFill="1" applyBorder="1" applyAlignment="1">
      <alignment horizontal="left"/>
    </xf>
    <xf numFmtId="0" fontId="3" fillId="3" borderId="24" xfId="0" applyFont="1" applyFill="1" applyBorder="1" applyAlignment="1">
      <alignment wrapText="1"/>
    </xf>
    <xf numFmtId="0" fontId="15" fillId="3" borderId="14" xfId="0" applyFont="1" applyFill="1" applyBorder="1"/>
    <xf numFmtId="0" fontId="15" fillId="3" borderId="14" xfId="0" applyFont="1" applyFill="1" applyBorder="1" applyAlignment="1">
      <alignment wrapText="1"/>
    </xf>
    <xf numFmtId="0" fontId="15" fillId="3" borderId="1" xfId="0" applyFont="1" applyFill="1" applyBorder="1" applyAlignment="1">
      <alignment wrapText="1"/>
    </xf>
    <xf numFmtId="0" fontId="15" fillId="3" borderId="1" xfId="0" applyFont="1" applyFill="1" applyBorder="1"/>
    <xf numFmtId="0" fontId="15" fillId="3" borderId="1" xfId="0" quotePrefix="1" applyFont="1" applyFill="1" applyBorder="1" applyAlignment="1">
      <alignment wrapText="1"/>
    </xf>
    <xf numFmtId="0" fontId="15" fillId="3" borderId="14" xfId="0" applyFont="1" applyFill="1" applyBorder="1" applyAlignment="1">
      <alignment horizontal="right" wrapText="1"/>
    </xf>
    <xf numFmtId="4" fontId="15" fillId="3" borderId="14" xfId="0" applyNumberFormat="1" applyFont="1" applyFill="1" applyBorder="1" applyAlignment="1">
      <alignment horizontal="right" wrapText="1"/>
    </xf>
    <xf numFmtId="0" fontId="15" fillId="3" borderId="14" xfId="0" applyFont="1" applyFill="1" applyBorder="1" applyAlignment="1">
      <alignment horizontal="left" wrapText="1"/>
    </xf>
    <xf numFmtId="0" fontId="15" fillId="3" borderId="25" xfId="0" applyFont="1" applyFill="1" applyBorder="1"/>
    <xf numFmtId="0" fontId="20" fillId="3" borderId="1" xfId="0" applyFont="1" applyFill="1" applyBorder="1"/>
    <xf numFmtId="0" fontId="15" fillId="3" borderId="14" xfId="0" applyFont="1" applyFill="1" applyBorder="1" applyAlignment="1">
      <alignment horizontal="left" vertical="top" wrapText="1"/>
    </xf>
    <xf numFmtId="0" fontId="20" fillId="3" borderId="0" xfId="0" applyFont="1" applyFill="1"/>
    <xf numFmtId="4" fontId="15" fillId="3" borderId="1" xfId="0" applyNumberFormat="1" applyFont="1" applyFill="1" applyBorder="1" applyAlignment="1">
      <alignment horizontal="right" wrapText="1"/>
    </xf>
    <xf numFmtId="0" fontId="15" fillId="3" borderId="1" xfId="0" applyFont="1" applyFill="1" applyBorder="1" applyAlignment="1">
      <alignment horizontal="right" wrapText="1"/>
    </xf>
    <xf numFmtId="0" fontId="15" fillId="3" borderId="1" xfId="0" applyFont="1" applyFill="1" applyBorder="1" applyAlignment="1">
      <alignment horizontal="left" wrapText="1"/>
    </xf>
    <xf numFmtId="167" fontId="15" fillId="3" borderId="14" xfId="0" applyNumberFormat="1" applyFont="1" applyFill="1" applyBorder="1" applyAlignment="1">
      <alignment horizontal="right" wrapText="1"/>
    </xf>
    <xf numFmtId="44" fontId="29" fillId="3" borderId="0" xfId="0" applyNumberFormat="1" applyFont="1" applyFill="1"/>
    <xf numFmtId="44" fontId="15" fillId="3" borderId="14" xfId="0" applyNumberFormat="1" applyFont="1" applyFill="1" applyBorder="1" applyAlignment="1">
      <alignment horizontal="right" wrapText="1"/>
    </xf>
    <xf numFmtId="0" fontId="2" fillId="2" borderId="26" xfId="0" applyFont="1" applyFill="1" applyBorder="1" applyAlignment="1">
      <alignment horizontal="center" vertical="top" wrapText="1"/>
    </xf>
    <xf numFmtId="0" fontId="2" fillId="2" borderId="14" xfId="0" applyFont="1" applyFill="1" applyBorder="1" applyAlignment="1">
      <alignment horizontal="center" vertical="top" wrapText="1"/>
    </xf>
    <xf numFmtId="0" fontId="2" fillId="2" borderId="21" xfId="0" applyFont="1" applyFill="1" applyBorder="1" applyAlignment="1">
      <alignment horizontal="center" vertical="top" wrapText="1"/>
    </xf>
    <xf numFmtId="0" fontId="14" fillId="3" borderId="1" xfId="0" applyFont="1" applyFill="1" applyBorder="1" applyAlignment="1">
      <alignment horizontal="left" wrapText="1"/>
    </xf>
    <xf numFmtId="9" fontId="14" fillId="3" borderId="1" xfId="0" applyNumberFormat="1" applyFont="1" applyFill="1" applyBorder="1" applyAlignment="1">
      <alignment horizontal="left"/>
    </xf>
    <xf numFmtId="9" fontId="14" fillId="3" borderId="1" xfId="0" applyNumberFormat="1" applyFont="1" applyFill="1" applyBorder="1" applyAlignment="1">
      <alignment horizontal="left" wrapText="1"/>
    </xf>
    <xf numFmtId="0" fontId="15" fillId="3" borderId="1" xfId="0" applyFont="1" applyFill="1" applyBorder="1" applyAlignment="1">
      <alignment horizontal="right"/>
    </xf>
    <xf numFmtId="10" fontId="15" fillId="3" borderId="1" xfId="0" applyNumberFormat="1" applyFont="1" applyFill="1" applyBorder="1" applyAlignment="1">
      <alignment horizontal="right"/>
    </xf>
    <xf numFmtId="4" fontId="3" fillId="3" borderId="14" xfId="0" applyNumberFormat="1" applyFont="1" applyFill="1" applyBorder="1"/>
    <xf numFmtId="0" fontId="2" fillId="0" borderId="24" xfId="0" applyFont="1" applyBorder="1"/>
    <xf numFmtId="0" fontId="26" fillId="9" borderId="34" xfId="0" applyFont="1" applyFill="1" applyBorder="1" applyAlignment="1">
      <alignment horizontal="center"/>
    </xf>
    <xf numFmtId="0" fontId="26" fillId="9" borderId="36" xfId="0" applyFont="1" applyFill="1" applyBorder="1" applyAlignment="1">
      <alignment horizontal="center"/>
    </xf>
    <xf numFmtId="0" fontId="26" fillId="9" borderId="35" xfId="0" applyFont="1" applyFill="1" applyBorder="1" applyAlignment="1">
      <alignment horizontal="center"/>
    </xf>
    <xf numFmtId="0" fontId="26" fillId="6" borderId="31" xfId="0" applyFont="1" applyFill="1" applyBorder="1" applyAlignment="1">
      <alignment horizontal="center" vertical="center"/>
    </xf>
    <xf numFmtId="0" fontId="26" fillId="6" borderId="32" xfId="0" applyFont="1" applyFill="1" applyBorder="1" applyAlignment="1">
      <alignment horizontal="center" vertical="center"/>
    </xf>
    <xf numFmtId="165" fontId="26" fillId="6" borderId="34" xfId="1" applyNumberFormat="1" applyFont="1" applyFill="1" applyBorder="1" applyAlignment="1">
      <alignment horizontal="right"/>
    </xf>
    <xf numFmtId="165" fontId="26" fillId="6" borderId="35" xfId="1" applyNumberFormat="1" applyFont="1" applyFill="1" applyBorder="1" applyAlignment="1">
      <alignment horizontal="right"/>
    </xf>
    <xf numFmtId="0" fontId="26" fillId="8" borderId="34" xfId="0" applyFont="1" applyFill="1" applyBorder="1" applyAlignment="1">
      <alignment horizontal="center" vertical="center"/>
    </xf>
    <xf numFmtId="0" fontId="26" fillId="8" borderId="36" xfId="0" applyFont="1" applyFill="1" applyBorder="1" applyAlignment="1">
      <alignment horizontal="center" vertical="center"/>
    </xf>
    <xf numFmtId="0" fontId="26" fillId="8" borderId="35" xfId="0" applyFont="1" applyFill="1" applyBorder="1" applyAlignment="1">
      <alignment horizontal="center" vertical="center"/>
    </xf>
    <xf numFmtId="165" fontId="26" fillId="8" borderId="34" xfId="1" applyNumberFormat="1" applyFont="1" applyFill="1" applyBorder="1" applyAlignment="1">
      <alignment horizontal="right"/>
    </xf>
    <xf numFmtId="165" fontId="26" fillId="8" borderId="35" xfId="1" applyNumberFormat="1" applyFont="1" applyFill="1" applyBorder="1" applyAlignment="1">
      <alignment horizontal="right"/>
    </xf>
    <xf numFmtId="0" fontId="9" fillId="0" borderId="0" xfId="0" applyFont="1" applyAlignment="1">
      <alignment horizontal="left" wrapText="1"/>
    </xf>
    <xf numFmtId="0" fontId="9" fillId="2" borderId="4" xfId="0" applyFont="1" applyFill="1" applyBorder="1" applyAlignment="1">
      <alignment horizontal="center" vertical="top" wrapText="1"/>
    </xf>
    <xf numFmtId="0" fontId="9" fillId="2" borderId="8"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18" xfId="0" applyFont="1" applyFill="1" applyBorder="1" applyAlignment="1">
      <alignment horizontal="center" vertical="top" wrapText="1"/>
    </xf>
    <xf numFmtId="0" fontId="9" fillId="2" borderId="19"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20" xfId="0" applyFont="1" applyFill="1" applyBorder="1" applyAlignment="1">
      <alignment horizontal="center" vertical="top" wrapText="1"/>
    </xf>
    <xf numFmtId="0" fontId="8" fillId="4" borderId="14" xfId="0" applyFont="1" applyFill="1" applyBorder="1" applyAlignment="1">
      <alignment horizontal="center" vertical="top" wrapText="1"/>
    </xf>
    <xf numFmtId="0" fontId="8" fillId="4" borderId="3" xfId="0" applyFont="1" applyFill="1" applyBorder="1" applyAlignment="1">
      <alignment horizontal="center" vertical="top" wrapText="1"/>
    </xf>
    <xf numFmtId="0" fontId="8" fillId="4" borderId="2" xfId="0" applyFont="1" applyFill="1" applyBorder="1" applyAlignment="1">
      <alignment horizontal="center" vertical="top" wrapText="1"/>
    </xf>
    <xf numFmtId="0" fontId="8" fillId="4" borderId="15" xfId="0" applyFont="1" applyFill="1" applyBorder="1" applyAlignment="1">
      <alignment horizontal="center" vertical="top" wrapText="1"/>
    </xf>
    <xf numFmtId="0" fontId="8" fillId="7" borderId="14" xfId="0" applyFont="1" applyFill="1" applyBorder="1" applyAlignment="1">
      <alignment horizontal="center" vertical="top" wrapText="1"/>
    </xf>
    <xf numFmtId="0" fontId="8" fillId="7" borderId="3" xfId="0" applyFont="1" applyFill="1" applyBorder="1" applyAlignment="1">
      <alignment horizontal="center" vertical="top" wrapText="1"/>
    </xf>
    <xf numFmtId="0" fontId="8" fillId="7" borderId="2" xfId="0" applyFont="1" applyFill="1" applyBorder="1" applyAlignment="1">
      <alignment horizontal="center" vertical="top" wrapText="1"/>
    </xf>
    <xf numFmtId="0" fontId="8" fillId="7" borderId="15" xfId="0" applyFont="1" applyFill="1" applyBorder="1" applyAlignment="1">
      <alignment horizontal="center" vertical="top" wrapText="1"/>
    </xf>
    <xf numFmtId="0" fontId="9" fillId="2" borderId="17"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0" xfId="0" applyFont="1" applyFill="1" applyBorder="1" applyAlignment="1">
      <alignment horizontal="center" vertical="center" wrapText="1"/>
    </xf>
  </cellXfs>
  <cellStyles count="17">
    <cellStyle name="Dziesiętny" xfId="1" builtinId="3"/>
    <cellStyle name="Dziesiętny 2" xfId="3" xr:uid="{00000000-0005-0000-0000-000001000000}"/>
    <cellStyle name="Dziesiętny 2 2" xfId="5" xr:uid="{00000000-0005-0000-0000-000002000000}"/>
    <cellStyle name="Dziesiętny 2 2 2" xfId="10" xr:uid="{00000000-0005-0000-0000-000003000000}"/>
    <cellStyle name="Dziesiętny 2 2 2 2" xfId="16" xr:uid="{2E6D0761-148A-45DA-B516-88CF569530C9}"/>
    <cellStyle name="Dziesiętny 2 2 3" xfId="13" xr:uid="{4ECA1B8A-6C4D-4E75-8CC7-327F2B62C8F0}"/>
    <cellStyle name="Dziesiętny 2 3" xfId="4" xr:uid="{00000000-0005-0000-0000-000004000000}"/>
    <cellStyle name="Dziesiętny 2 3 2" xfId="9" xr:uid="{00000000-0005-0000-0000-000005000000}"/>
    <cellStyle name="Dziesiętny 2 3 2 2" xfId="15" xr:uid="{8A1004A2-36A7-4A04-AD22-A83251FE49A5}"/>
    <cellStyle name="Dziesiętny 2 3 3" xfId="12" xr:uid="{CA99DA0E-992B-4DD2-A924-B8785DB9409D}"/>
    <cellStyle name="Dziesiętny 2 4" xfId="8" xr:uid="{00000000-0005-0000-0000-000006000000}"/>
    <cellStyle name="Dziesiętny 2 4 2" xfId="14" xr:uid="{860E5A00-446B-4BE8-9C33-EACA35F88B46}"/>
    <cellStyle name="Dziesiętny 2 5" xfId="11" xr:uid="{F2DF4927-7459-4BC8-8BA1-75859CD4D35C}"/>
    <cellStyle name="Normalny" xfId="0" builtinId="0"/>
    <cellStyle name="Normalny 2" xfId="6" xr:uid="{00000000-0005-0000-0000-000008000000}"/>
    <cellStyle name="Normalny 3" xfId="7" xr:uid="{00000000-0005-0000-0000-000009000000}"/>
    <cellStyle name="Procentowy"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persons/person.xml><?xml version="1.0" encoding="utf-8"?>
<personList xmlns="http://schemas.microsoft.com/office/spreadsheetml/2018/threadedcomments" xmlns:x="http://schemas.openxmlformats.org/spreadsheetml/2006/main">
  <person displayName="Wajrach Justyna" id="{95C1F734-69E4-408C-93E4-154689E0B1B8}" userId="S::j.wajrach@mz.gov.pl::d323000c-7b5f-46d8-be05-69ef556073f1"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A2:A6" totalsRowShown="0">
  <autoFilter ref="A2:A6" xr:uid="{00000000-0009-0000-0100-000001000000}"/>
  <tableColumns count="1">
    <tableColumn id="1" xr3:uid="{00000000-0010-0000-0000-000001000000}" name="Kolumna1"/>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13" dT="2024-05-07T06:36:36.42" personId="{95C1F734-69E4-408C-93E4-154689E0B1B8}" id="{8C73CF2F-8C51-4FB4-9852-8384DBCC5998}">
    <text xml:space="preserve">Tego nie musimy pokazywać </text>
  </threadedComment>
  <threadedComment ref="R14" dT="2024-05-07T06:36:43.66" personId="{95C1F734-69E4-408C-93E4-154689E0B1B8}" id="{63A6CB14-8869-4AE7-BAC5-C44316782CA2}">
    <text>jw</text>
  </threadedComment>
</ThreadedComments>
</file>

<file path=xl/threadedComments/threadedComment2.xml><?xml version="1.0" encoding="utf-8"?>
<ThreadedComments xmlns="http://schemas.microsoft.com/office/spreadsheetml/2018/threadedcomments" xmlns:x="http://schemas.openxmlformats.org/spreadsheetml/2006/main">
  <threadedComment ref="Y13" dT="2024-05-07T06:42:38.75" personId="{95C1F734-69E4-408C-93E4-154689E0B1B8}" id="{7C157220-7867-479F-93C1-493609E7A923}">
    <text>Obok jest wskazane, że wydłuzono okres realizacj projektu do 31.12.2022 r.</text>
  </threadedComment>
</ThreadedComments>
</file>

<file path=xl/threadedComments/threadedComment3.xml><?xml version="1.0" encoding="utf-8"?>
<ThreadedComments xmlns="http://schemas.microsoft.com/office/spreadsheetml/2018/threadedcomments" xmlns:x="http://schemas.openxmlformats.org/spreadsheetml/2006/main">
  <threadedComment ref="E10" dT="2024-05-07T06:47:17.53" personId="{95C1F734-69E4-408C-93E4-154689E0B1B8}" id="{1952C056-1AEA-4971-B972-21F78C0C1602}">
    <text>Czy realizacja jest zagrożona?</text>
  </threadedComment>
  <threadedComment ref="E11" dT="2024-05-07T06:47:23.66" personId="{95C1F734-69E4-408C-93E4-154689E0B1B8}" id="{6484F341-8BE8-4C88-A57E-2D54DB91B33E}">
    <text>jw</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1"/>
  <sheetViews>
    <sheetView zoomScale="85" zoomScaleNormal="85" workbookViewId="0">
      <selection sqref="A1:XFD1"/>
    </sheetView>
  </sheetViews>
  <sheetFormatPr defaultRowHeight="14.5" x14ac:dyDescent="0.35"/>
  <cols>
    <col min="1" max="1" width="8.54296875" customWidth="1"/>
    <col min="2" max="2" width="9.54296875" customWidth="1"/>
    <col min="3" max="3" width="10.81640625" customWidth="1"/>
    <col min="4" max="4" width="10.1796875" customWidth="1"/>
    <col min="5" max="5" width="6.81640625" customWidth="1"/>
    <col min="6" max="6" width="5.54296875" customWidth="1"/>
    <col min="7" max="7" width="16.81640625" customWidth="1"/>
    <col min="8" max="8" width="15.453125" customWidth="1"/>
    <col min="9" max="9" width="14.453125" bestFit="1" customWidth="1"/>
    <col min="10" max="10" width="22" bestFit="1" customWidth="1"/>
    <col min="11" max="11" width="18" bestFit="1" customWidth="1"/>
    <col min="12" max="12" width="13.453125" customWidth="1"/>
    <col min="13" max="13" width="13" customWidth="1"/>
    <col min="14" max="14" width="15.26953125" bestFit="1" customWidth="1"/>
    <col min="15" max="15" width="19.26953125" customWidth="1"/>
    <col min="16" max="16" width="18.453125" customWidth="1"/>
    <col min="17" max="17" width="18" customWidth="1"/>
    <col min="18" max="18" width="24.54296875" customWidth="1"/>
  </cols>
  <sheetData>
    <row r="1" spans="1:18" s="3" customFormat="1" ht="24.75" customHeight="1" x14ac:dyDescent="0.3">
      <c r="A1" s="1" t="s">
        <v>135</v>
      </c>
      <c r="B1" s="1"/>
    </row>
    <row r="2" spans="1:18" x14ac:dyDescent="0.35">
      <c r="A2" s="1"/>
      <c r="C2" s="2"/>
      <c r="D2" s="2"/>
      <c r="E2" s="2"/>
      <c r="F2" s="2"/>
      <c r="G2" s="2"/>
    </row>
    <row r="3" spans="1:18" s="3" customFormat="1" ht="12" x14ac:dyDescent="0.3">
      <c r="A3" s="167" t="s">
        <v>71</v>
      </c>
      <c r="B3" s="167"/>
      <c r="C3" s="167"/>
      <c r="D3" s="167"/>
      <c r="E3" s="167"/>
      <c r="F3" s="167"/>
      <c r="G3" s="167"/>
      <c r="H3" s="167"/>
    </row>
    <row r="4" spans="1:18" ht="15" thickBot="1" x14ac:dyDescent="0.4"/>
    <row r="5" spans="1:18" ht="15" customHeight="1" x14ac:dyDescent="0.35">
      <c r="A5" s="168" t="s">
        <v>13</v>
      </c>
      <c r="B5" s="170" t="s">
        <v>12</v>
      </c>
      <c r="C5" s="170" t="s">
        <v>54</v>
      </c>
      <c r="D5" s="170" t="s">
        <v>55</v>
      </c>
      <c r="E5" s="170" t="s">
        <v>11</v>
      </c>
      <c r="F5" s="170" t="s">
        <v>10</v>
      </c>
      <c r="G5" s="172" t="s">
        <v>64</v>
      </c>
      <c r="H5" s="173"/>
      <c r="I5" s="172" t="s">
        <v>65</v>
      </c>
      <c r="J5" s="174"/>
      <c r="K5" s="174"/>
      <c r="L5" s="173"/>
      <c r="M5" s="170" t="s">
        <v>66</v>
      </c>
      <c r="N5" s="170" t="s">
        <v>67</v>
      </c>
      <c r="O5" s="170" t="s">
        <v>68</v>
      </c>
      <c r="P5" s="170" t="s">
        <v>69</v>
      </c>
      <c r="Q5" s="170" t="s">
        <v>70</v>
      </c>
      <c r="R5" s="175" t="s">
        <v>63</v>
      </c>
    </row>
    <row r="6" spans="1:18" ht="83.25" customHeight="1" x14ac:dyDescent="0.35">
      <c r="A6" s="169"/>
      <c r="B6" s="171"/>
      <c r="C6" s="171"/>
      <c r="D6" s="171"/>
      <c r="E6" s="171"/>
      <c r="F6" s="171"/>
      <c r="G6" s="40" t="s">
        <v>56</v>
      </c>
      <c r="H6" s="40" t="s">
        <v>57</v>
      </c>
      <c r="I6" s="40" t="s">
        <v>58</v>
      </c>
      <c r="J6" s="40" t="s">
        <v>59</v>
      </c>
      <c r="K6" s="40" t="s">
        <v>439</v>
      </c>
      <c r="L6" s="40" t="s">
        <v>60</v>
      </c>
      <c r="M6" s="171"/>
      <c r="N6" s="171"/>
      <c r="O6" s="171"/>
      <c r="P6" s="171"/>
      <c r="Q6" s="171"/>
      <c r="R6" s="176"/>
    </row>
    <row r="7" spans="1:18" s="17" customFormat="1" ht="16.5" customHeight="1" x14ac:dyDescent="0.35">
      <c r="A7" s="22">
        <v>1</v>
      </c>
      <c r="B7" s="23">
        <v>2</v>
      </c>
      <c r="C7" s="23">
        <v>3</v>
      </c>
      <c r="D7" s="23">
        <v>4</v>
      </c>
      <c r="E7" s="23">
        <v>5</v>
      </c>
      <c r="F7" s="23">
        <v>6</v>
      </c>
      <c r="G7" s="23">
        <v>7</v>
      </c>
      <c r="H7" s="23">
        <v>8</v>
      </c>
      <c r="I7" s="23" t="s">
        <v>61</v>
      </c>
      <c r="J7" s="23">
        <v>10</v>
      </c>
      <c r="K7" s="23">
        <v>11</v>
      </c>
      <c r="L7" s="23">
        <v>12</v>
      </c>
      <c r="M7" s="23">
        <v>13</v>
      </c>
      <c r="N7" s="23" t="s">
        <v>62</v>
      </c>
      <c r="O7" s="24">
        <v>15</v>
      </c>
      <c r="P7" s="24">
        <v>16</v>
      </c>
      <c r="Q7" s="24">
        <v>17</v>
      </c>
      <c r="R7" s="25">
        <v>18</v>
      </c>
    </row>
    <row r="8" spans="1:18" ht="93" x14ac:dyDescent="0.35">
      <c r="A8" s="88" t="s">
        <v>116</v>
      </c>
      <c r="B8" s="89" t="s">
        <v>117</v>
      </c>
      <c r="C8" s="89" t="s">
        <v>118</v>
      </c>
      <c r="D8" s="89" t="s">
        <v>117</v>
      </c>
      <c r="E8" s="90" t="s">
        <v>87</v>
      </c>
      <c r="F8" s="89" t="s">
        <v>88</v>
      </c>
      <c r="G8" s="91">
        <v>26400000</v>
      </c>
      <c r="H8" s="92"/>
      <c r="I8" s="92">
        <v>3603236.3195047537</v>
      </c>
      <c r="J8" s="92">
        <v>0</v>
      </c>
      <c r="K8" s="92">
        <v>3304251.8671921967</v>
      </c>
      <c r="L8" s="92">
        <v>298984.45231255703</v>
      </c>
      <c r="M8" s="92">
        <v>250739.80448482418</v>
      </c>
      <c r="N8" s="92">
        <v>30253976.123989578</v>
      </c>
      <c r="O8" s="92">
        <v>119327491.7</v>
      </c>
      <c r="P8" s="92">
        <v>140443946.87</v>
      </c>
      <c r="Q8" s="92">
        <v>145476974.04000002</v>
      </c>
      <c r="R8" s="93" t="s">
        <v>462</v>
      </c>
    </row>
    <row r="9" spans="1:18" ht="92" x14ac:dyDescent="0.35">
      <c r="A9" s="80" t="s">
        <v>119</v>
      </c>
      <c r="B9" s="78" t="s">
        <v>120</v>
      </c>
      <c r="C9" s="78" t="s">
        <v>121</v>
      </c>
      <c r="D9" s="78" t="s">
        <v>120</v>
      </c>
      <c r="E9" s="79">
        <v>107</v>
      </c>
      <c r="F9" s="78" t="s">
        <v>90</v>
      </c>
      <c r="G9" s="77"/>
      <c r="H9" s="82">
        <v>21939750.041398343</v>
      </c>
      <c r="I9" s="82">
        <f>J9+K9+L9</f>
        <v>3079524.3499999996</v>
      </c>
      <c r="J9" s="82">
        <v>2317006.36</v>
      </c>
      <c r="K9" s="82">
        <v>43935.98</v>
      </c>
      <c r="L9" s="82">
        <v>718582.01</v>
      </c>
      <c r="M9" s="82">
        <v>792196.26954921801</v>
      </c>
      <c r="N9" s="82">
        <f>G9+H9+I9+M9</f>
        <v>25811470.660947558</v>
      </c>
      <c r="O9" s="83">
        <v>95394033.180000007</v>
      </c>
      <c r="P9" s="82">
        <v>112228274.47</v>
      </c>
      <c r="Q9" s="82">
        <v>112228274.47</v>
      </c>
      <c r="R9" s="94" t="s">
        <v>458</v>
      </c>
    </row>
    <row r="10" spans="1:18" ht="116" x14ac:dyDescent="0.35">
      <c r="A10" s="73" t="s">
        <v>119</v>
      </c>
      <c r="B10" s="74" t="s">
        <v>120</v>
      </c>
      <c r="C10" s="74" t="s">
        <v>122</v>
      </c>
      <c r="D10" s="74" t="s">
        <v>123</v>
      </c>
      <c r="E10" s="76">
        <v>107</v>
      </c>
      <c r="F10" s="74" t="s">
        <v>90</v>
      </c>
      <c r="G10" s="75"/>
      <c r="H10" s="82">
        <v>3758000</v>
      </c>
      <c r="I10" s="82">
        <f>J10+K10+L10</f>
        <v>442117.65</v>
      </c>
      <c r="J10" s="82">
        <v>442117.65</v>
      </c>
      <c r="K10" s="82">
        <v>0</v>
      </c>
      <c r="L10" s="82">
        <v>0</v>
      </c>
      <c r="M10" s="82">
        <v>221058.82</v>
      </c>
      <c r="N10" s="82">
        <f>G10+H10+I10+M10</f>
        <v>4421176.4700000007</v>
      </c>
      <c r="O10" s="83">
        <v>15407800</v>
      </c>
      <c r="P10" s="82">
        <v>18126823.530000001</v>
      </c>
      <c r="Q10" s="82">
        <v>18126823.530000001</v>
      </c>
      <c r="R10" s="84"/>
    </row>
    <row r="11" spans="1:18" ht="116" x14ac:dyDescent="0.35">
      <c r="A11" s="73" t="s">
        <v>119</v>
      </c>
      <c r="B11" s="74" t="s">
        <v>120</v>
      </c>
      <c r="C11" s="74" t="s">
        <v>124</v>
      </c>
      <c r="D11" s="74" t="s">
        <v>125</v>
      </c>
      <c r="E11" s="76">
        <v>107</v>
      </c>
      <c r="F11" s="74" t="s">
        <v>90</v>
      </c>
      <c r="G11" s="75"/>
      <c r="H11" s="82">
        <v>990513</v>
      </c>
      <c r="I11" s="82">
        <f>J11+K11+L11</f>
        <v>174796.41</v>
      </c>
      <c r="J11" s="82">
        <v>116530.94</v>
      </c>
      <c r="K11" s="82">
        <v>58265.47</v>
      </c>
      <c r="L11" s="82">
        <v>0</v>
      </c>
      <c r="M11" s="82">
        <v>0</v>
      </c>
      <c r="N11" s="82">
        <f>G11+H11+I11+M11</f>
        <v>1165309.4099999999</v>
      </c>
      <c r="O11" s="83">
        <v>4061099.7</v>
      </c>
      <c r="P11" s="82">
        <v>4777764.3499999996</v>
      </c>
      <c r="Q11" s="82">
        <v>4777764.3499999996</v>
      </c>
      <c r="R11" s="81"/>
    </row>
    <row r="12" spans="1:18" ht="80.25" customHeight="1" x14ac:dyDescent="0.35">
      <c r="A12" s="80" t="s">
        <v>126</v>
      </c>
      <c r="B12" s="78" t="s">
        <v>127</v>
      </c>
      <c r="C12" s="78" t="s">
        <v>128</v>
      </c>
      <c r="D12" s="78" t="s">
        <v>129</v>
      </c>
      <c r="E12" s="79">
        <v>112</v>
      </c>
      <c r="F12" s="78" t="s">
        <v>80</v>
      </c>
      <c r="G12" s="77"/>
      <c r="H12" s="82">
        <v>72727938.953541845</v>
      </c>
      <c r="I12" s="82">
        <f>J12+K12+L12</f>
        <v>10939210.470000001</v>
      </c>
      <c r="J12" s="82">
        <v>8022205.6799999997</v>
      </c>
      <c r="K12" s="82">
        <v>2438033.21</v>
      </c>
      <c r="L12" s="82">
        <v>478971.58</v>
      </c>
      <c r="M12" s="82">
        <v>1895131.76</v>
      </c>
      <c r="N12" s="82">
        <f>G12+H12+I12+M12</f>
        <v>85562281.183541849</v>
      </c>
      <c r="O12" s="83">
        <v>316221078.56999999</v>
      </c>
      <c r="P12" s="82">
        <v>372024798.56999999</v>
      </c>
      <c r="Q12" s="82">
        <v>372024798.56999999</v>
      </c>
      <c r="R12" s="94" t="s">
        <v>458</v>
      </c>
    </row>
    <row r="13" spans="1:18" ht="70" x14ac:dyDescent="0.35">
      <c r="A13" s="73" t="s">
        <v>130</v>
      </c>
      <c r="B13" s="74" t="s">
        <v>131</v>
      </c>
      <c r="C13" s="74" t="s">
        <v>132</v>
      </c>
      <c r="D13" s="74" t="s">
        <v>133</v>
      </c>
      <c r="E13" s="95" t="s">
        <v>89</v>
      </c>
      <c r="F13" s="74" t="s">
        <v>84</v>
      </c>
      <c r="G13" s="75">
        <v>107383186</v>
      </c>
      <c r="H13" s="75"/>
      <c r="I13" s="75">
        <v>17054976.600000001</v>
      </c>
      <c r="J13" s="75"/>
      <c r="K13" s="75">
        <v>17054976.600000001</v>
      </c>
      <c r="L13" s="75"/>
      <c r="M13" s="75">
        <v>2273996.88</v>
      </c>
      <c r="N13" s="75">
        <v>109657156.88</v>
      </c>
      <c r="O13" s="75">
        <v>575359334.9000001</v>
      </c>
      <c r="P13" s="75">
        <v>739038371.85999978</v>
      </c>
      <c r="Q13" s="75">
        <v>868283928.3499999</v>
      </c>
      <c r="R13" s="96" t="s">
        <v>463</v>
      </c>
    </row>
    <row r="14" spans="1:18" ht="36" thickBot="1" x14ac:dyDescent="0.4">
      <c r="A14" s="97" t="s">
        <v>432</v>
      </c>
      <c r="B14" s="98" t="s">
        <v>134</v>
      </c>
      <c r="C14" s="98" t="s">
        <v>433</v>
      </c>
      <c r="D14" s="98" t="s">
        <v>133</v>
      </c>
      <c r="E14" s="99" t="s">
        <v>89</v>
      </c>
      <c r="F14" s="98" t="s">
        <v>91</v>
      </c>
      <c r="G14" s="100">
        <v>23649753</v>
      </c>
      <c r="H14" s="100"/>
      <c r="I14" s="100">
        <v>2412099.2599999998</v>
      </c>
      <c r="J14" s="100">
        <v>725461.66</v>
      </c>
      <c r="K14" s="100">
        <v>1686637.6</v>
      </c>
      <c r="L14" s="100"/>
      <c r="M14" s="100">
        <v>471428.57</v>
      </c>
      <c r="N14" s="100">
        <v>26533280.829999998</v>
      </c>
      <c r="O14" s="101">
        <v>109937989.36999999</v>
      </c>
      <c r="P14" s="102">
        <v>130051093.15000004</v>
      </c>
      <c r="Q14" s="102">
        <v>138759637.36000001</v>
      </c>
      <c r="R14" s="103" t="s">
        <v>463</v>
      </c>
    </row>
    <row r="15" spans="1:18" ht="15" thickBot="1" x14ac:dyDescent="0.4">
      <c r="A15" s="158" t="s">
        <v>434</v>
      </c>
      <c r="B15" s="159"/>
      <c r="C15" s="159"/>
      <c r="D15" s="159"/>
      <c r="E15" s="159"/>
      <c r="F15" s="159"/>
      <c r="G15" s="67">
        <f>SUM(G8:G14)</f>
        <v>157432939</v>
      </c>
      <c r="H15" s="67">
        <f>SUM(H8:H14)</f>
        <v>99416201.994940192</v>
      </c>
      <c r="I15" s="68"/>
      <c r="J15" s="68"/>
      <c r="K15" s="68"/>
      <c r="L15" s="68"/>
      <c r="M15" s="68"/>
      <c r="N15" s="69"/>
      <c r="O15" s="68"/>
      <c r="P15" s="68"/>
      <c r="Q15" s="68"/>
      <c r="R15" s="63"/>
    </row>
    <row r="16" spans="1:18" ht="15" thickBot="1" x14ac:dyDescent="0.4">
      <c r="A16" s="158"/>
      <c r="B16" s="159"/>
      <c r="C16" s="159"/>
      <c r="D16" s="159"/>
      <c r="E16" s="159"/>
      <c r="F16" s="159"/>
      <c r="G16" s="160">
        <f>SUM(G15:H15)</f>
        <v>256849140.99494019</v>
      </c>
      <c r="H16" s="161"/>
      <c r="I16" s="68"/>
      <c r="J16" s="68"/>
      <c r="K16" s="68"/>
      <c r="L16" s="68"/>
      <c r="M16" s="68"/>
      <c r="N16" s="68"/>
      <c r="O16" s="68"/>
      <c r="P16" s="68"/>
      <c r="Q16" s="68"/>
      <c r="R16" s="63"/>
    </row>
    <row r="17" spans="1:18" ht="15" thickBot="1" x14ac:dyDescent="0.4">
      <c r="A17" s="162" t="s">
        <v>435</v>
      </c>
      <c r="B17" s="163"/>
      <c r="C17" s="163"/>
      <c r="D17" s="163"/>
      <c r="E17" s="163"/>
      <c r="F17" s="164"/>
      <c r="G17" s="165">
        <f>G16*G18</f>
        <v>1116780065.046</v>
      </c>
      <c r="H17" s="166"/>
      <c r="I17" s="68"/>
      <c r="J17" s="68"/>
      <c r="K17" s="68"/>
      <c r="L17" s="68"/>
      <c r="M17" s="68"/>
      <c r="N17" s="68"/>
      <c r="O17" s="70">
        <f>SUM(O8:O14)</f>
        <v>1235708827.4200001</v>
      </c>
      <c r="P17" s="70">
        <f>SUM(P8:P14)</f>
        <v>1516691072.7999997</v>
      </c>
      <c r="Q17" s="70">
        <f>SUM(Q8:Q14)</f>
        <v>1659678200.6700001</v>
      </c>
      <c r="R17" s="63"/>
    </row>
    <row r="18" spans="1:18" ht="15" thickBot="1" x14ac:dyDescent="0.4">
      <c r="A18" s="155" t="s">
        <v>440</v>
      </c>
      <c r="B18" s="156"/>
      <c r="C18" s="156"/>
      <c r="D18" s="156"/>
      <c r="E18" s="156"/>
      <c r="F18" s="157"/>
      <c r="G18" s="71">
        <v>4.3479999999999999</v>
      </c>
      <c r="H18" s="64"/>
      <c r="I18" s="66"/>
      <c r="J18" s="64"/>
      <c r="K18" s="64"/>
      <c r="L18" s="64"/>
      <c r="M18" s="64"/>
      <c r="N18" s="64"/>
      <c r="O18" s="64"/>
      <c r="P18" s="64"/>
      <c r="Q18" s="64"/>
      <c r="R18" s="65"/>
    </row>
    <row r="19" spans="1:18" x14ac:dyDescent="0.35">
      <c r="H19" s="41"/>
      <c r="I19" s="41"/>
      <c r="J19" s="41"/>
      <c r="K19" s="41"/>
      <c r="L19" s="41"/>
      <c r="M19" s="41"/>
    </row>
    <row r="20" spans="1:18" x14ac:dyDescent="0.35">
      <c r="J20" s="41"/>
      <c r="M20" s="41"/>
    </row>
    <row r="21" spans="1:18" x14ac:dyDescent="0.35">
      <c r="M21" s="41"/>
    </row>
  </sheetData>
  <mergeCells count="21">
    <mergeCell ref="Q5:Q6"/>
    <mergeCell ref="R5:R6"/>
    <mergeCell ref="I5:L5"/>
    <mergeCell ref="M5:M6"/>
    <mergeCell ref="N5:N6"/>
    <mergeCell ref="O5:O6"/>
    <mergeCell ref="P5:P6"/>
    <mergeCell ref="A3:H3"/>
    <mergeCell ref="A5:A6"/>
    <mergeCell ref="B5:B6"/>
    <mergeCell ref="C5:C6"/>
    <mergeCell ref="D5:D6"/>
    <mergeCell ref="E5:E6"/>
    <mergeCell ref="F5:F6"/>
    <mergeCell ref="G5:H5"/>
    <mergeCell ref="A18:F18"/>
    <mergeCell ref="A15:F15"/>
    <mergeCell ref="A16:F16"/>
    <mergeCell ref="G16:H16"/>
    <mergeCell ref="A17:F17"/>
    <mergeCell ref="G17:H17"/>
  </mergeCells>
  <pageMargins left="0.70866141732283472" right="0.70866141732283472" top="0.74803149606299213" bottom="0.74803149606299213" header="0.31496062992125984" footer="0.31496062992125984"/>
  <pageSetup paperSize="9" scale="4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3"/>
  <sheetViews>
    <sheetView zoomScaleNormal="100" zoomScaleSheetLayoutView="85" workbookViewId="0">
      <selection sqref="A1:XFD1"/>
    </sheetView>
  </sheetViews>
  <sheetFormatPr defaultColWidth="9.1796875" defaultRowHeight="11.5" x14ac:dyDescent="0.25"/>
  <cols>
    <col min="1" max="1" width="8.81640625" style="8" customWidth="1"/>
    <col min="2" max="2" width="16.81640625" style="5" customWidth="1"/>
    <col min="3" max="3" width="4.81640625" style="5" customWidth="1"/>
    <col min="4" max="4" width="12.54296875" style="8" customWidth="1"/>
    <col min="5" max="5" width="40.81640625" style="6" customWidth="1"/>
    <col min="6" max="6" width="18.54296875" style="6" customWidth="1"/>
    <col min="7" max="7" width="18.453125" style="6" customWidth="1"/>
    <col min="8" max="8" width="19.54296875" style="6" customWidth="1"/>
    <col min="9" max="9" width="19.453125" style="6" customWidth="1"/>
    <col min="10" max="10" width="22.54296875" style="6" customWidth="1"/>
    <col min="11" max="11" width="15" style="6" customWidth="1"/>
    <col min="12" max="12" width="17.453125" style="6" customWidth="1"/>
    <col min="13" max="16384" width="9.1796875" style="6"/>
  </cols>
  <sheetData>
    <row r="1" spans="1:12" x14ac:dyDescent="0.25">
      <c r="A1" s="4" t="s">
        <v>135</v>
      </c>
    </row>
    <row r="3" spans="1:12" x14ac:dyDescent="0.25">
      <c r="A3" s="7" t="s">
        <v>14</v>
      </c>
    </row>
    <row r="4" spans="1:12" ht="12" thickBot="1" x14ac:dyDescent="0.3"/>
    <row r="5" spans="1:12" s="9" customFormat="1" ht="69" x14ac:dyDescent="0.35">
      <c r="A5" s="42" t="s">
        <v>0</v>
      </c>
      <c r="B5" s="43" t="s">
        <v>1</v>
      </c>
      <c r="C5" s="43" t="s">
        <v>2</v>
      </c>
      <c r="D5" s="43" t="s">
        <v>3</v>
      </c>
      <c r="E5" s="43" t="s">
        <v>4</v>
      </c>
      <c r="F5" s="43" t="s">
        <v>5</v>
      </c>
      <c r="G5" s="43" t="s">
        <v>6</v>
      </c>
      <c r="H5" s="43" t="s">
        <v>7</v>
      </c>
      <c r="I5" s="43" t="s">
        <v>8</v>
      </c>
      <c r="J5" s="43" t="s">
        <v>9</v>
      </c>
      <c r="K5" s="43" t="s">
        <v>15</v>
      </c>
      <c r="L5" s="44" t="s">
        <v>16</v>
      </c>
    </row>
    <row r="6" spans="1:12" ht="80.5" x14ac:dyDescent="0.25">
      <c r="A6" s="73" t="s">
        <v>92</v>
      </c>
      <c r="B6" s="74" t="s">
        <v>136</v>
      </c>
      <c r="C6" s="74" t="s">
        <v>110</v>
      </c>
      <c r="D6" s="74" t="s">
        <v>94</v>
      </c>
      <c r="E6" s="74" t="s">
        <v>137</v>
      </c>
      <c r="F6" s="104">
        <v>81382073.599999994</v>
      </c>
      <c r="G6" s="104">
        <v>16541477.32</v>
      </c>
      <c r="H6" s="105" t="s">
        <v>138</v>
      </c>
      <c r="I6" s="76" t="s">
        <v>139</v>
      </c>
      <c r="J6" s="76" t="s">
        <v>140</v>
      </c>
      <c r="K6" s="76">
        <v>2017</v>
      </c>
      <c r="L6" s="106" t="s">
        <v>431</v>
      </c>
    </row>
    <row r="7" spans="1:12" ht="23" x14ac:dyDescent="0.25">
      <c r="A7" s="73" t="s">
        <v>96</v>
      </c>
      <c r="B7" s="74" t="s">
        <v>141</v>
      </c>
      <c r="C7" s="74" t="s">
        <v>93</v>
      </c>
      <c r="D7" s="74" t="s">
        <v>97</v>
      </c>
      <c r="E7" s="107" t="s">
        <v>142</v>
      </c>
      <c r="F7" s="104">
        <v>5337749.25</v>
      </c>
      <c r="G7" s="104">
        <v>941955.75</v>
      </c>
      <c r="H7" s="76" t="s">
        <v>143</v>
      </c>
      <c r="I7" s="76" t="s">
        <v>144</v>
      </c>
      <c r="J7" s="76" t="s">
        <v>140</v>
      </c>
      <c r="K7" s="76">
        <v>2015</v>
      </c>
      <c r="L7" s="94"/>
    </row>
    <row r="8" spans="1:12" ht="23" x14ac:dyDescent="0.25">
      <c r="A8" s="73" t="s">
        <v>96</v>
      </c>
      <c r="B8" s="74" t="s">
        <v>145</v>
      </c>
      <c r="C8" s="74" t="s">
        <v>93</v>
      </c>
      <c r="D8" s="74" t="s">
        <v>104</v>
      </c>
      <c r="E8" s="74" t="s">
        <v>146</v>
      </c>
      <c r="F8" s="104">
        <v>433500</v>
      </c>
      <c r="G8" s="104">
        <v>76500</v>
      </c>
      <c r="H8" s="76" t="s">
        <v>147</v>
      </c>
      <c r="I8" s="76" t="s">
        <v>148</v>
      </c>
      <c r="J8" s="76" t="s">
        <v>99</v>
      </c>
      <c r="K8" s="76">
        <v>2016</v>
      </c>
      <c r="L8" s="108"/>
    </row>
    <row r="9" spans="1:12" ht="23" x14ac:dyDescent="0.25">
      <c r="A9" s="73" t="s">
        <v>96</v>
      </c>
      <c r="B9" s="74" t="s">
        <v>149</v>
      </c>
      <c r="C9" s="74" t="s">
        <v>93</v>
      </c>
      <c r="D9" s="74" t="s">
        <v>150</v>
      </c>
      <c r="E9" s="74" t="s">
        <v>151</v>
      </c>
      <c r="F9" s="104">
        <v>221000</v>
      </c>
      <c r="G9" s="104">
        <v>39000</v>
      </c>
      <c r="H9" s="76" t="s">
        <v>152</v>
      </c>
      <c r="I9" s="76" t="s">
        <v>148</v>
      </c>
      <c r="J9" s="76" t="s">
        <v>99</v>
      </c>
      <c r="K9" s="76">
        <v>2016</v>
      </c>
      <c r="L9" s="109"/>
    </row>
    <row r="10" spans="1:12" ht="23" x14ac:dyDescent="0.25">
      <c r="A10" s="73" t="s">
        <v>105</v>
      </c>
      <c r="B10" s="74" t="s">
        <v>153</v>
      </c>
      <c r="C10" s="74" t="s">
        <v>93</v>
      </c>
      <c r="D10" s="74" t="s">
        <v>154</v>
      </c>
      <c r="E10" s="74" t="s">
        <v>155</v>
      </c>
      <c r="F10" s="104">
        <v>5525000</v>
      </c>
      <c r="G10" s="104">
        <v>975000</v>
      </c>
      <c r="H10" s="76" t="s">
        <v>156</v>
      </c>
      <c r="I10" s="76" t="s">
        <v>148</v>
      </c>
      <c r="J10" s="76" t="s">
        <v>99</v>
      </c>
      <c r="K10" s="76">
        <v>2016</v>
      </c>
      <c r="L10" s="109"/>
    </row>
    <row r="11" spans="1:12" ht="12" customHeight="1" x14ac:dyDescent="0.25">
      <c r="A11" s="73" t="s">
        <v>92</v>
      </c>
      <c r="B11" s="74" t="s">
        <v>157</v>
      </c>
      <c r="C11" s="74" t="s">
        <v>93</v>
      </c>
      <c r="D11" s="74" t="s">
        <v>94</v>
      </c>
      <c r="E11" s="74" t="s">
        <v>117</v>
      </c>
      <c r="F11" s="104">
        <v>40000000</v>
      </c>
      <c r="G11" s="104">
        <v>7000000</v>
      </c>
      <c r="H11" s="76" t="s">
        <v>156</v>
      </c>
      <c r="I11" s="76" t="s">
        <v>158</v>
      </c>
      <c r="J11" s="76" t="s">
        <v>159</v>
      </c>
      <c r="K11" s="76">
        <v>2016</v>
      </c>
      <c r="L11" s="109"/>
    </row>
    <row r="12" spans="1:12" ht="18.649999999999999" customHeight="1" x14ac:dyDescent="0.25">
      <c r="A12" s="73" t="s">
        <v>96</v>
      </c>
      <c r="B12" s="74" t="s">
        <v>160</v>
      </c>
      <c r="C12" s="74" t="s">
        <v>93</v>
      </c>
      <c r="D12" s="74" t="s">
        <v>104</v>
      </c>
      <c r="E12" s="74" t="s">
        <v>161</v>
      </c>
      <c r="F12" s="104">
        <v>2018750</v>
      </c>
      <c r="G12" s="104">
        <v>356250</v>
      </c>
      <c r="H12" s="76" t="s">
        <v>162</v>
      </c>
      <c r="I12" s="76" t="s">
        <v>158</v>
      </c>
      <c r="J12" s="76" t="s">
        <v>159</v>
      </c>
      <c r="K12" s="76">
        <v>2016</v>
      </c>
      <c r="L12" s="109"/>
    </row>
    <row r="13" spans="1:12" ht="23" x14ac:dyDescent="0.25">
      <c r="A13" s="73" t="s">
        <v>105</v>
      </c>
      <c r="B13" s="74" t="s">
        <v>163</v>
      </c>
      <c r="C13" s="74" t="s">
        <v>93</v>
      </c>
      <c r="D13" s="74" t="s">
        <v>154</v>
      </c>
      <c r="E13" s="74" t="s">
        <v>164</v>
      </c>
      <c r="F13" s="104">
        <v>510000</v>
      </c>
      <c r="G13" s="104">
        <v>90000</v>
      </c>
      <c r="H13" s="76" t="s">
        <v>165</v>
      </c>
      <c r="I13" s="76" t="s">
        <v>158</v>
      </c>
      <c r="J13" s="76" t="s">
        <v>159</v>
      </c>
      <c r="K13" s="76">
        <v>2016</v>
      </c>
      <c r="L13" s="109"/>
    </row>
    <row r="14" spans="1:12" ht="57.5" x14ac:dyDescent="0.25">
      <c r="A14" s="73" t="s">
        <v>105</v>
      </c>
      <c r="B14" s="74" t="s">
        <v>166</v>
      </c>
      <c r="C14" s="74" t="s">
        <v>93</v>
      </c>
      <c r="D14" s="74" t="s">
        <v>154</v>
      </c>
      <c r="E14" s="74" t="s">
        <v>167</v>
      </c>
      <c r="F14" s="104">
        <v>136000</v>
      </c>
      <c r="G14" s="104">
        <v>24000</v>
      </c>
      <c r="H14" s="76" t="s">
        <v>156</v>
      </c>
      <c r="I14" s="76" t="s">
        <v>158</v>
      </c>
      <c r="J14" s="76" t="s">
        <v>159</v>
      </c>
      <c r="K14" s="76">
        <v>2016</v>
      </c>
      <c r="L14" s="109"/>
    </row>
    <row r="15" spans="1:12" ht="23" x14ac:dyDescent="0.25">
      <c r="A15" s="73" t="s">
        <v>96</v>
      </c>
      <c r="B15" s="74" t="s">
        <v>168</v>
      </c>
      <c r="C15" s="74" t="s">
        <v>93</v>
      </c>
      <c r="D15" s="74" t="s">
        <v>104</v>
      </c>
      <c r="E15" s="74" t="s">
        <v>169</v>
      </c>
      <c r="F15" s="104">
        <v>2116500</v>
      </c>
      <c r="G15" s="104">
        <v>373500</v>
      </c>
      <c r="H15" s="76" t="s">
        <v>170</v>
      </c>
      <c r="I15" s="76" t="s">
        <v>171</v>
      </c>
      <c r="J15" s="76" t="s">
        <v>100</v>
      </c>
      <c r="K15" s="76">
        <v>2017</v>
      </c>
      <c r="L15" s="109"/>
    </row>
    <row r="16" spans="1:12" ht="46" x14ac:dyDescent="0.25">
      <c r="A16" s="73" t="s">
        <v>98</v>
      </c>
      <c r="B16" s="74" t="s">
        <v>172</v>
      </c>
      <c r="C16" s="74" t="s">
        <v>93</v>
      </c>
      <c r="D16" s="74" t="s">
        <v>173</v>
      </c>
      <c r="E16" s="74" t="s">
        <v>133</v>
      </c>
      <c r="F16" s="104">
        <v>90000000</v>
      </c>
      <c r="G16" s="104">
        <v>15882353</v>
      </c>
      <c r="H16" s="76" t="s">
        <v>174</v>
      </c>
      <c r="I16" s="76" t="s">
        <v>171</v>
      </c>
      <c r="J16" s="76" t="s">
        <v>100</v>
      </c>
      <c r="K16" s="76">
        <v>2017</v>
      </c>
      <c r="L16" s="109"/>
    </row>
    <row r="17" spans="1:12" ht="23" x14ac:dyDescent="0.25">
      <c r="A17" s="73" t="s">
        <v>96</v>
      </c>
      <c r="B17" s="74" t="s">
        <v>175</v>
      </c>
      <c r="C17" s="74" t="s">
        <v>93</v>
      </c>
      <c r="D17" s="74" t="s">
        <v>104</v>
      </c>
      <c r="E17" s="74" t="s">
        <v>176</v>
      </c>
      <c r="F17" s="104">
        <v>2125000</v>
      </c>
      <c r="G17" s="104">
        <v>375000</v>
      </c>
      <c r="H17" s="76" t="s">
        <v>177</v>
      </c>
      <c r="I17" s="76" t="s">
        <v>178</v>
      </c>
      <c r="J17" s="76" t="s">
        <v>101</v>
      </c>
      <c r="K17" s="76">
        <v>2017</v>
      </c>
      <c r="L17" s="109"/>
    </row>
    <row r="18" spans="1:12" ht="46" x14ac:dyDescent="0.25">
      <c r="A18" s="73" t="s">
        <v>96</v>
      </c>
      <c r="B18" s="74" t="s">
        <v>179</v>
      </c>
      <c r="C18" s="74" t="s">
        <v>93</v>
      </c>
      <c r="D18" s="74" t="s">
        <v>180</v>
      </c>
      <c r="E18" s="74" t="s">
        <v>181</v>
      </c>
      <c r="F18" s="104">
        <v>5100850</v>
      </c>
      <c r="G18" s="104">
        <v>900150</v>
      </c>
      <c r="H18" s="76" t="s">
        <v>182</v>
      </c>
      <c r="I18" s="76" t="s">
        <v>183</v>
      </c>
      <c r="J18" s="76" t="s">
        <v>112</v>
      </c>
      <c r="K18" s="76">
        <v>2017</v>
      </c>
      <c r="L18" s="109"/>
    </row>
    <row r="19" spans="1:12" ht="34.5" x14ac:dyDescent="0.25">
      <c r="A19" s="73" t="s">
        <v>105</v>
      </c>
      <c r="B19" s="74" t="s">
        <v>184</v>
      </c>
      <c r="C19" s="74" t="s">
        <v>93</v>
      </c>
      <c r="D19" s="74" t="s">
        <v>106</v>
      </c>
      <c r="E19" s="74" t="s">
        <v>185</v>
      </c>
      <c r="F19" s="104">
        <v>86030846</v>
      </c>
      <c r="G19" s="104">
        <v>15181914</v>
      </c>
      <c r="H19" s="76" t="s">
        <v>385</v>
      </c>
      <c r="I19" s="76" t="s">
        <v>186</v>
      </c>
      <c r="J19" s="76" t="s">
        <v>187</v>
      </c>
      <c r="K19" s="76">
        <v>2017</v>
      </c>
      <c r="L19" s="109"/>
    </row>
    <row r="20" spans="1:12" ht="23" x14ac:dyDescent="0.25">
      <c r="A20" s="73" t="s">
        <v>105</v>
      </c>
      <c r="B20" s="74" t="s">
        <v>188</v>
      </c>
      <c r="C20" s="74" t="s">
        <v>93</v>
      </c>
      <c r="D20" s="74" t="s">
        <v>154</v>
      </c>
      <c r="E20" s="74" t="s">
        <v>189</v>
      </c>
      <c r="F20" s="104">
        <v>5295500</v>
      </c>
      <c r="G20" s="104">
        <v>934500</v>
      </c>
      <c r="H20" s="76" t="s">
        <v>190</v>
      </c>
      <c r="I20" s="76" t="s">
        <v>186</v>
      </c>
      <c r="J20" s="76" t="s">
        <v>187</v>
      </c>
      <c r="K20" s="76">
        <v>2017</v>
      </c>
      <c r="L20" s="109"/>
    </row>
    <row r="21" spans="1:12" ht="69" x14ac:dyDescent="0.25">
      <c r="A21" s="73" t="s">
        <v>96</v>
      </c>
      <c r="B21" s="74" t="s">
        <v>191</v>
      </c>
      <c r="C21" s="74" t="s">
        <v>93</v>
      </c>
      <c r="D21" s="74" t="s">
        <v>180</v>
      </c>
      <c r="E21" s="74" t="s">
        <v>192</v>
      </c>
      <c r="F21" s="104">
        <v>15528816</v>
      </c>
      <c r="G21" s="104">
        <v>2740379</v>
      </c>
      <c r="H21" s="76" t="s">
        <v>193</v>
      </c>
      <c r="I21" s="76" t="s">
        <v>186</v>
      </c>
      <c r="J21" s="76" t="s">
        <v>187</v>
      </c>
      <c r="K21" s="76">
        <v>2017</v>
      </c>
      <c r="L21" s="109"/>
    </row>
    <row r="22" spans="1:12" ht="23" x14ac:dyDescent="0.25">
      <c r="A22" s="73" t="s">
        <v>96</v>
      </c>
      <c r="B22" s="74" t="s">
        <v>194</v>
      </c>
      <c r="C22" s="74" t="s">
        <v>93</v>
      </c>
      <c r="D22" s="74" t="s">
        <v>150</v>
      </c>
      <c r="E22" s="74" t="s">
        <v>195</v>
      </c>
      <c r="F22" s="104">
        <v>26166236</v>
      </c>
      <c r="G22" s="104">
        <v>4617571</v>
      </c>
      <c r="H22" s="76" t="s">
        <v>196</v>
      </c>
      <c r="I22" s="76" t="s">
        <v>197</v>
      </c>
      <c r="J22" s="76" t="s">
        <v>198</v>
      </c>
      <c r="K22" s="76">
        <v>2017</v>
      </c>
      <c r="L22" s="109"/>
    </row>
    <row r="23" spans="1:12" ht="23" x14ac:dyDescent="0.25">
      <c r="A23" s="73" t="s">
        <v>96</v>
      </c>
      <c r="B23" s="74" t="s">
        <v>199</v>
      </c>
      <c r="C23" s="74" t="s">
        <v>93</v>
      </c>
      <c r="D23" s="74" t="s">
        <v>104</v>
      </c>
      <c r="E23" s="74" t="s">
        <v>200</v>
      </c>
      <c r="F23" s="104">
        <v>9461843</v>
      </c>
      <c r="G23" s="104">
        <v>1669737</v>
      </c>
      <c r="H23" s="76" t="s">
        <v>201</v>
      </c>
      <c r="I23" s="76" t="s">
        <v>197</v>
      </c>
      <c r="J23" s="76" t="s">
        <v>198</v>
      </c>
      <c r="K23" s="76">
        <v>2017</v>
      </c>
      <c r="L23" s="94"/>
    </row>
    <row r="24" spans="1:12" ht="34.5" x14ac:dyDescent="0.25">
      <c r="A24" s="73" t="s">
        <v>105</v>
      </c>
      <c r="B24" s="74" t="s">
        <v>202</v>
      </c>
      <c r="C24" s="74" t="s">
        <v>93</v>
      </c>
      <c r="D24" s="74" t="s">
        <v>106</v>
      </c>
      <c r="E24" s="74" t="s">
        <v>203</v>
      </c>
      <c r="F24" s="104">
        <v>86030846</v>
      </c>
      <c r="G24" s="104">
        <v>15181914</v>
      </c>
      <c r="H24" s="76" t="s">
        <v>204</v>
      </c>
      <c r="I24" s="76" t="s">
        <v>205</v>
      </c>
      <c r="J24" s="76" t="s">
        <v>112</v>
      </c>
      <c r="K24" s="76">
        <v>2017</v>
      </c>
      <c r="L24" s="108"/>
    </row>
    <row r="25" spans="1:12" ht="34.5" x14ac:dyDescent="0.25">
      <c r="A25" s="73" t="s">
        <v>96</v>
      </c>
      <c r="B25" s="74" t="s">
        <v>206</v>
      </c>
      <c r="C25" s="74" t="s">
        <v>93</v>
      </c>
      <c r="D25" s="74" t="s">
        <v>104</v>
      </c>
      <c r="E25" s="74" t="s">
        <v>207</v>
      </c>
      <c r="F25" s="104">
        <v>2222750</v>
      </c>
      <c r="G25" s="104">
        <v>392250</v>
      </c>
      <c r="H25" s="76" t="s">
        <v>102</v>
      </c>
      <c r="I25" s="76" t="s">
        <v>208</v>
      </c>
      <c r="J25" s="76" t="s">
        <v>103</v>
      </c>
      <c r="K25" s="76">
        <v>2018</v>
      </c>
      <c r="L25" s="109"/>
    </row>
    <row r="26" spans="1:12" ht="143.25" customHeight="1" x14ac:dyDescent="0.25">
      <c r="A26" s="73" t="s">
        <v>96</v>
      </c>
      <c r="B26" s="74" t="s">
        <v>209</v>
      </c>
      <c r="C26" s="107" t="s">
        <v>93</v>
      </c>
      <c r="D26" s="107" t="s">
        <v>104</v>
      </c>
      <c r="E26" s="107" t="s">
        <v>210</v>
      </c>
      <c r="F26" s="110">
        <v>2988569.7</v>
      </c>
      <c r="G26" s="110">
        <v>351596.43</v>
      </c>
      <c r="H26" s="111" t="s">
        <v>211</v>
      </c>
      <c r="I26" s="111" t="s">
        <v>208</v>
      </c>
      <c r="J26" s="111" t="s">
        <v>103</v>
      </c>
      <c r="K26" s="111">
        <v>2018</v>
      </c>
      <c r="L26" s="112" t="s">
        <v>212</v>
      </c>
    </row>
    <row r="27" spans="1:12" ht="23" x14ac:dyDescent="0.25">
      <c r="A27" s="73" t="s">
        <v>96</v>
      </c>
      <c r="B27" s="74" t="s">
        <v>213</v>
      </c>
      <c r="C27" s="74" t="s">
        <v>93</v>
      </c>
      <c r="D27" s="74" t="s">
        <v>104</v>
      </c>
      <c r="E27" s="74" t="s">
        <v>214</v>
      </c>
      <c r="F27" s="104">
        <v>1074400</v>
      </c>
      <c r="G27" s="104">
        <v>189600</v>
      </c>
      <c r="H27" s="76" t="s">
        <v>211</v>
      </c>
      <c r="I27" s="76" t="s">
        <v>208</v>
      </c>
      <c r="J27" s="76" t="s">
        <v>103</v>
      </c>
      <c r="K27" s="76">
        <v>2018</v>
      </c>
      <c r="L27" s="109"/>
    </row>
    <row r="28" spans="1:12" ht="69" x14ac:dyDescent="0.25">
      <c r="A28" s="73" t="s">
        <v>98</v>
      </c>
      <c r="B28" s="74" t="s">
        <v>215</v>
      </c>
      <c r="C28" s="74" t="s">
        <v>110</v>
      </c>
      <c r="D28" s="74" t="s">
        <v>216</v>
      </c>
      <c r="E28" s="74" t="s">
        <v>217</v>
      </c>
      <c r="F28" s="104">
        <v>251305977.78999999</v>
      </c>
      <c r="G28" s="104">
        <v>104950175.20999999</v>
      </c>
      <c r="H28" s="76" t="s">
        <v>218</v>
      </c>
      <c r="I28" s="76" t="s">
        <v>208</v>
      </c>
      <c r="J28" s="76" t="s">
        <v>103</v>
      </c>
      <c r="K28" s="76">
        <v>2018</v>
      </c>
      <c r="L28" s="112" t="s">
        <v>465</v>
      </c>
    </row>
    <row r="29" spans="1:12" ht="46" x14ac:dyDescent="0.25">
      <c r="A29" s="73" t="s">
        <v>105</v>
      </c>
      <c r="B29" s="74" t="s">
        <v>219</v>
      </c>
      <c r="C29" s="74" t="s">
        <v>93</v>
      </c>
      <c r="D29" s="74" t="s">
        <v>154</v>
      </c>
      <c r="E29" s="74" t="s">
        <v>220</v>
      </c>
      <c r="F29" s="104">
        <v>17000000</v>
      </c>
      <c r="G29" s="104">
        <v>3000000</v>
      </c>
      <c r="H29" s="76" t="s">
        <v>221</v>
      </c>
      <c r="I29" s="76" t="s">
        <v>222</v>
      </c>
      <c r="J29" s="76" t="s">
        <v>112</v>
      </c>
      <c r="K29" s="76">
        <v>2018</v>
      </c>
      <c r="L29" s="109"/>
    </row>
    <row r="30" spans="1:12" x14ac:dyDescent="0.25">
      <c r="A30" s="73" t="s">
        <v>96</v>
      </c>
      <c r="B30" s="74" t="s">
        <v>223</v>
      </c>
      <c r="C30" s="74" t="s">
        <v>93</v>
      </c>
      <c r="D30" s="74" t="s">
        <v>104</v>
      </c>
      <c r="E30" s="74" t="s">
        <v>224</v>
      </c>
      <c r="F30" s="104">
        <v>3736005</v>
      </c>
      <c r="G30" s="104">
        <v>659295</v>
      </c>
      <c r="H30" s="76" t="s">
        <v>221</v>
      </c>
      <c r="I30" s="76" t="s">
        <v>222</v>
      </c>
      <c r="J30" s="76" t="s">
        <v>112</v>
      </c>
      <c r="K30" s="76">
        <v>2018</v>
      </c>
      <c r="L30" s="109"/>
    </row>
    <row r="31" spans="1:12" ht="145.5" customHeight="1" x14ac:dyDescent="0.25">
      <c r="A31" s="113" t="s">
        <v>96</v>
      </c>
      <c r="B31" s="107" t="s">
        <v>225</v>
      </c>
      <c r="C31" s="107" t="s">
        <v>93</v>
      </c>
      <c r="D31" s="107" t="s">
        <v>104</v>
      </c>
      <c r="E31" s="107" t="s">
        <v>226</v>
      </c>
      <c r="F31" s="110">
        <v>15407800</v>
      </c>
      <c r="G31" s="110">
        <v>812682.35</v>
      </c>
      <c r="H31" s="111" t="s">
        <v>227</v>
      </c>
      <c r="I31" s="111" t="s">
        <v>222</v>
      </c>
      <c r="J31" s="111" t="s">
        <v>112</v>
      </c>
      <c r="K31" s="111">
        <v>2018</v>
      </c>
      <c r="L31" s="112" t="s">
        <v>228</v>
      </c>
    </row>
    <row r="32" spans="1:12" ht="23" x14ac:dyDescent="0.25">
      <c r="A32" s="73" t="s">
        <v>96</v>
      </c>
      <c r="B32" s="74" t="s">
        <v>229</v>
      </c>
      <c r="C32" s="74" t="s">
        <v>93</v>
      </c>
      <c r="D32" s="74" t="s">
        <v>104</v>
      </c>
      <c r="E32" s="74" t="s">
        <v>230</v>
      </c>
      <c r="F32" s="104">
        <v>4499985</v>
      </c>
      <c r="G32" s="104">
        <v>794115</v>
      </c>
      <c r="H32" s="76" t="s">
        <v>231</v>
      </c>
      <c r="I32" s="76" t="s">
        <v>232</v>
      </c>
      <c r="J32" s="76" t="s">
        <v>233</v>
      </c>
      <c r="K32" s="76">
        <v>2018</v>
      </c>
      <c r="L32" s="109"/>
    </row>
    <row r="33" spans="1:12" ht="23" x14ac:dyDescent="0.25">
      <c r="A33" s="73" t="s">
        <v>96</v>
      </c>
      <c r="B33" s="74" t="s">
        <v>234</v>
      </c>
      <c r="C33" s="74" t="s">
        <v>93</v>
      </c>
      <c r="D33" s="74" t="s">
        <v>97</v>
      </c>
      <c r="E33" s="74" t="s">
        <v>235</v>
      </c>
      <c r="F33" s="104">
        <v>5366418</v>
      </c>
      <c r="G33" s="104">
        <v>947015</v>
      </c>
      <c r="H33" s="76" t="s">
        <v>236</v>
      </c>
      <c r="I33" s="76" t="s">
        <v>237</v>
      </c>
      <c r="J33" s="76" t="s">
        <v>112</v>
      </c>
      <c r="K33" s="76">
        <v>2018</v>
      </c>
      <c r="L33" s="109"/>
    </row>
    <row r="34" spans="1:12" ht="34.5" x14ac:dyDescent="0.25">
      <c r="A34" s="113" t="s">
        <v>105</v>
      </c>
      <c r="B34" s="107" t="s">
        <v>238</v>
      </c>
      <c r="C34" s="107" t="s">
        <v>93</v>
      </c>
      <c r="D34" s="107" t="s">
        <v>106</v>
      </c>
      <c r="E34" s="107" t="s">
        <v>239</v>
      </c>
      <c r="F34" s="110">
        <v>63640597.979999997</v>
      </c>
      <c r="G34" s="110">
        <v>11230693.76</v>
      </c>
      <c r="H34" s="111" t="s">
        <v>240</v>
      </c>
      <c r="I34" s="111" t="s">
        <v>241</v>
      </c>
      <c r="J34" s="111" t="s">
        <v>112</v>
      </c>
      <c r="K34" s="111">
        <v>2018</v>
      </c>
      <c r="L34" s="109"/>
    </row>
    <row r="35" spans="1:12" ht="46" x14ac:dyDescent="0.25">
      <c r="A35" s="73" t="s">
        <v>96</v>
      </c>
      <c r="B35" s="74" t="s">
        <v>242</v>
      </c>
      <c r="C35" s="74" t="s">
        <v>93</v>
      </c>
      <c r="D35" s="74" t="s">
        <v>104</v>
      </c>
      <c r="E35" s="74" t="s">
        <v>161</v>
      </c>
      <c r="F35" s="104">
        <v>2507500</v>
      </c>
      <c r="G35" s="104">
        <v>442500</v>
      </c>
      <c r="H35" s="76" t="s">
        <v>107</v>
      </c>
      <c r="I35" s="76" t="s">
        <v>243</v>
      </c>
      <c r="J35" s="76" t="s">
        <v>244</v>
      </c>
      <c r="K35" s="76">
        <v>2019</v>
      </c>
      <c r="L35" s="109"/>
    </row>
    <row r="36" spans="1:12" ht="69" x14ac:dyDescent="0.25">
      <c r="A36" s="73" t="s">
        <v>96</v>
      </c>
      <c r="B36" s="74" t="s">
        <v>245</v>
      </c>
      <c r="C36" s="74" t="s">
        <v>93</v>
      </c>
      <c r="D36" s="74" t="s">
        <v>180</v>
      </c>
      <c r="E36" s="74" t="s">
        <v>192</v>
      </c>
      <c r="F36" s="104">
        <v>8500000</v>
      </c>
      <c r="G36" s="104">
        <v>1500000</v>
      </c>
      <c r="H36" s="76" t="s">
        <v>246</v>
      </c>
      <c r="I36" s="76" t="s">
        <v>243</v>
      </c>
      <c r="J36" s="76" t="s">
        <v>244</v>
      </c>
      <c r="K36" s="76">
        <v>2019</v>
      </c>
      <c r="L36" s="109"/>
    </row>
    <row r="37" spans="1:12" ht="69" x14ac:dyDescent="0.25">
      <c r="A37" s="73" t="s">
        <v>98</v>
      </c>
      <c r="B37" s="74" t="s">
        <v>247</v>
      </c>
      <c r="C37" s="74" t="s">
        <v>110</v>
      </c>
      <c r="D37" s="74" t="s">
        <v>111</v>
      </c>
      <c r="E37" s="74" t="s">
        <v>248</v>
      </c>
      <c r="F37" s="104">
        <v>21026896.109999999</v>
      </c>
      <c r="G37" s="104">
        <v>10573103.890000001</v>
      </c>
      <c r="H37" s="76" t="s">
        <v>249</v>
      </c>
      <c r="I37" s="76" t="s">
        <v>243</v>
      </c>
      <c r="J37" s="76" t="s">
        <v>244</v>
      </c>
      <c r="K37" s="76">
        <v>2019</v>
      </c>
      <c r="L37" s="109"/>
    </row>
    <row r="38" spans="1:12" ht="23" x14ac:dyDescent="0.25">
      <c r="A38" s="73" t="s">
        <v>96</v>
      </c>
      <c r="B38" s="74" t="s">
        <v>250</v>
      </c>
      <c r="C38" s="74" t="s">
        <v>93</v>
      </c>
      <c r="D38" s="74" t="s">
        <v>150</v>
      </c>
      <c r="E38" s="107" t="s">
        <v>251</v>
      </c>
      <c r="F38" s="104">
        <v>25500000</v>
      </c>
      <c r="G38" s="104">
        <v>4500000</v>
      </c>
      <c r="H38" s="76" t="s">
        <v>252</v>
      </c>
      <c r="I38" s="76" t="s">
        <v>253</v>
      </c>
      <c r="J38" s="76" t="s">
        <v>108</v>
      </c>
      <c r="K38" s="76">
        <v>2019</v>
      </c>
      <c r="L38" s="109"/>
    </row>
    <row r="39" spans="1:12" ht="23" x14ac:dyDescent="0.25">
      <c r="A39" s="73" t="s">
        <v>96</v>
      </c>
      <c r="B39" s="74" t="s">
        <v>254</v>
      </c>
      <c r="C39" s="74" t="s">
        <v>93</v>
      </c>
      <c r="D39" s="74" t="s">
        <v>104</v>
      </c>
      <c r="E39" s="74" t="s">
        <v>255</v>
      </c>
      <c r="F39" s="104">
        <v>7891400</v>
      </c>
      <c r="G39" s="104">
        <v>1392600</v>
      </c>
      <c r="H39" s="76" t="s">
        <v>252</v>
      </c>
      <c r="I39" s="76" t="s">
        <v>253</v>
      </c>
      <c r="J39" s="76" t="s">
        <v>108</v>
      </c>
      <c r="K39" s="76">
        <v>2019</v>
      </c>
      <c r="L39" s="109"/>
    </row>
    <row r="40" spans="1:12" ht="57.5" x14ac:dyDescent="0.25">
      <c r="A40" s="73" t="s">
        <v>105</v>
      </c>
      <c r="B40" s="74" t="s">
        <v>256</v>
      </c>
      <c r="C40" s="74" t="s">
        <v>93</v>
      </c>
      <c r="D40" s="74" t="s">
        <v>106</v>
      </c>
      <c r="E40" s="74" t="s">
        <v>257</v>
      </c>
      <c r="F40" s="104">
        <v>90000000</v>
      </c>
      <c r="G40" s="104">
        <v>15882353</v>
      </c>
      <c r="H40" s="76" t="s">
        <v>252</v>
      </c>
      <c r="I40" s="76" t="s">
        <v>253</v>
      </c>
      <c r="J40" s="76" t="s">
        <v>108</v>
      </c>
      <c r="K40" s="76">
        <v>2019</v>
      </c>
      <c r="L40" s="109"/>
    </row>
    <row r="41" spans="1:12" ht="23" x14ac:dyDescent="0.25">
      <c r="A41" s="114" t="s">
        <v>96</v>
      </c>
      <c r="B41" s="115" t="s">
        <v>258</v>
      </c>
      <c r="C41" s="115" t="s">
        <v>93</v>
      </c>
      <c r="D41" s="74" t="s">
        <v>104</v>
      </c>
      <c r="E41" s="74" t="s">
        <v>259</v>
      </c>
      <c r="F41" s="116">
        <v>2836871</v>
      </c>
      <c r="G41" s="116">
        <v>500625</v>
      </c>
      <c r="H41" s="76" t="s">
        <v>107</v>
      </c>
      <c r="I41" s="76" t="s">
        <v>260</v>
      </c>
      <c r="J41" s="76" t="s">
        <v>261</v>
      </c>
      <c r="K41" s="76">
        <v>2019</v>
      </c>
      <c r="L41" s="109"/>
    </row>
    <row r="42" spans="1:12" ht="34.5" x14ac:dyDescent="0.25">
      <c r="A42" s="114" t="s">
        <v>96</v>
      </c>
      <c r="B42" s="74" t="s">
        <v>262</v>
      </c>
      <c r="C42" s="74" t="s">
        <v>93</v>
      </c>
      <c r="D42" s="74" t="s">
        <v>150</v>
      </c>
      <c r="E42" s="74" t="s">
        <v>263</v>
      </c>
      <c r="F42" s="104">
        <v>11900000</v>
      </c>
      <c r="G42" s="104">
        <v>2100000</v>
      </c>
      <c r="H42" s="76" t="s">
        <v>264</v>
      </c>
      <c r="I42" s="76" t="s">
        <v>265</v>
      </c>
      <c r="J42" s="76" t="s">
        <v>266</v>
      </c>
      <c r="K42" s="76">
        <v>2020</v>
      </c>
      <c r="L42" s="109"/>
    </row>
    <row r="43" spans="1:12" ht="23" x14ac:dyDescent="0.25">
      <c r="A43" s="114" t="s">
        <v>92</v>
      </c>
      <c r="B43" s="74" t="s">
        <v>267</v>
      </c>
      <c r="C43" s="74" t="s">
        <v>93</v>
      </c>
      <c r="D43" s="74" t="s">
        <v>94</v>
      </c>
      <c r="E43" s="74" t="s">
        <v>268</v>
      </c>
      <c r="F43" s="104">
        <v>4000000</v>
      </c>
      <c r="G43" s="104">
        <v>705882</v>
      </c>
      <c r="H43" s="76" t="s">
        <v>264</v>
      </c>
      <c r="I43" s="76" t="s">
        <v>269</v>
      </c>
      <c r="J43" s="76" t="s">
        <v>112</v>
      </c>
      <c r="K43" s="76">
        <v>2020</v>
      </c>
      <c r="L43" s="109"/>
    </row>
    <row r="44" spans="1:12" ht="34.5" x14ac:dyDescent="0.25">
      <c r="A44" s="114" t="s">
        <v>98</v>
      </c>
      <c r="B44" s="74" t="s">
        <v>270</v>
      </c>
      <c r="C44" s="74" t="s">
        <v>110</v>
      </c>
      <c r="D44" s="74" t="s">
        <v>271</v>
      </c>
      <c r="E44" s="74" t="s">
        <v>272</v>
      </c>
      <c r="F44" s="104">
        <v>5353767.5</v>
      </c>
      <c r="G44" s="104">
        <v>1164112.78</v>
      </c>
      <c r="H44" s="76" t="s">
        <v>273</v>
      </c>
      <c r="I44" s="76" t="s">
        <v>274</v>
      </c>
      <c r="J44" s="76" t="s">
        <v>112</v>
      </c>
      <c r="K44" s="76">
        <v>2020</v>
      </c>
      <c r="L44" s="109"/>
    </row>
    <row r="45" spans="1:12" ht="34.5" x14ac:dyDescent="0.25">
      <c r="A45" s="114" t="s">
        <v>105</v>
      </c>
      <c r="B45" s="74" t="s">
        <v>275</v>
      </c>
      <c r="C45" s="74" t="s">
        <v>93</v>
      </c>
      <c r="D45" s="74" t="s">
        <v>106</v>
      </c>
      <c r="E45" s="74" t="s">
        <v>276</v>
      </c>
      <c r="F45" s="104">
        <v>40000000</v>
      </c>
      <c r="G45" s="104">
        <v>7058824</v>
      </c>
      <c r="H45" s="76" t="s">
        <v>109</v>
      </c>
      <c r="I45" s="76" t="s">
        <v>277</v>
      </c>
      <c r="J45" s="76" t="s">
        <v>112</v>
      </c>
      <c r="K45" s="76">
        <v>2020</v>
      </c>
      <c r="L45" s="109"/>
    </row>
    <row r="46" spans="1:12" x14ac:dyDescent="0.25">
      <c r="A46" s="113" t="s">
        <v>105</v>
      </c>
      <c r="B46" s="117" t="s">
        <v>278</v>
      </c>
      <c r="C46" s="117" t="s">
        <v>93</v>
      </c>
      <c r="D46" s="107" t="s">
        <v>106</v>
      </c>
      <c r="E46" s="118" t="s">
        <v>279</v>
      </c>
      <c r="F46" s="119">
        <v>40000000</v>
      </c>
      <c r="G46" s="119">
        <v>7058824</v>
      </c>
      <c r="H46" s="120" t="s">
        <v>280</v>
      </c>
      <c r="I46" s="120" t="s">
        <v>281</v>
      </c>
      <c r="J46" s="120" t="s">
        <v>112</v>
      </c>
      <c r="K46" s="120">
        <v>2021</v>
      </c>
      <c r="L46" s="109"/>
    </row>
    <row r="47" spans="1:12" x14ac:dyDescent="0.25">
      <c r="A47" s="113" t="s">
        <v>114</v>
      </c>
      <c r="B47" s="117" t="s">
        <v>282</v>
      </c>
      <c r="C47" s="117" t="s">
        <v>93</v>
      </c>
      <c r="D47" s="107" t="s">
        <v>113</v>
      </c>
      <c r="E47" s="118" t="s">
        <v>283</v>
      </c>
      <c r="F47" s="119">
        <v>10000000</v>
      </c>
      <c r="G47" s="119">
        <v>4285714</v>
      </c>
      <c r="H47" s="120" t="s">
        <v>284</v>
      </c>
      <c r="I47" s="120" t="s">
        <v>285</v>
      </c>
      <c r="J47" s="120" t="s">
        <v>112</v>
      </c>
      <c r="K47" s="120">
        <v>2022</v>
      </c>
      <c r="L47" s="109"/>
    </row>
    <row r="48" spans="1:12" ht="69" x14ac:dyDescent="0.25">
      <c r="A48" s="113" t="s">
        <v>114</v>
      </c>
      <c r="B48" s="117" t="s">
        <v>286</v>
      </c>
      <c r="C48" s="117" t="s">
        <v>93</v>
      </c>
      <c r="D48" s="107" t="s">
        <v>113</v>
      </c>
      <c r="E48" s="118" t="s">
        <v>287</v>
      </c>
      <c r="F48" s="119">
        <v>108552640.83</v>
      </c>
      <c r="G48" s="119">
        <v>19156348.379999999</v>
      </c>
      <c r="H48" s="120" t="s">
        <v>284</v>
      </c>
      <c r="I48" s="120" t="s">
        <v>285</v>
      </c>
      <c r="J48" s="120" t="s">
        <v>112</v>
      </c>
      <c r="K48" s="120">
        <v>2022</v>
      </c>
      <c r="L48" s="112" t="s">
        <v>466</v>
      </c>
    </row>
    <row r="49" spans="1:12" x14ac:dyDescent="0.25">
      <c r="A49" s="113" t="s">
        <v>92</v>
      </c>
      <c r="B49" s="117" t="s">
        <v>288</v>
      </c>
      <c r="C49" s="117" t="s">
        <v>110</v>
      </c>
      <c r="D49" s="107" t="s">
        <v>95</v>
      </c>
      <c r="E49" s="118" t="s">
        <v>289</v>
      </c>
      <c r="F49" s="119">
        <v>8500000</v>
      </c>
      <c r="G49" s="119">
        <v>1500000</v>
      </c>
      <c r="H49" s="120" t="s">
        <v>115</v>
      </c>
      <c r="I49" s="120" t="s">
        <v>290</v>
      </c>
      <c r="J49" s="120" t="s">
        <v>112</v>
      </c>
      <c r="K49" s="120">
        <v>2022</v>
      </c>
      <c r="L49" s="109"/>
    </row>
    <row r="50" spans="1:12" ht="69.5" thickBot="1" x14ac:dyDescent="0.3">
      <c r="A50" s="121" t="s">
        <v>98</v>
      </c>
      <c r="B50" s="122" t="s">
        <v>291</v>
      </c>
      <c r="C50" s="122" t="s">
        <v>93</v>
      </c>
      <c r="D50" s="123" t="s">
        <v>292</v>
      </c>
      <c r="E50" s="124" t="s">
        <v>293</v>
      </c>
      <c r="F50" s="153">
        <v>158020205.09</v>
      </c>
      <c r="G50" s="153">
        <v>27885918.539999999</v>
      </c>
      <c r="H50" s="125" t="s">
        <v>294</v>
      </c>
      <c r="I50" s="125" t="s">
        <v>295</v>
      </c>
      <c r="J50" s="125" t="s">
        <v>112</v>
      </c>
      <c r="K50" s="125">
        <v>2022</v>
      </c>
      <c r="L50" s="126" t="s">
        <v>464</v>
      </c>
    </row>
    <row r="51" spans="1:12" ht="12" thickBot="1" x14ac:dyDescent="0.3">
      <c r="E51" s="45" t="s">
        <v>384</v>
      </c>
      <c r="F51" s="46">
        <f>SUM(F6:F50)</f>
        <v>1375252293.8499999</v>
      </c>
      <c r="G51" s="47">
        <f>SUM(G6:G50)</f>
        <v>312935429.41000003</v>
      </c>
    </row>
    <row r="52" spans="1:12" x14ac:dyDescent="0.25">
      <c r="F52" s="10"/>
      <c r="G52" s="10"/>
    </row>
    <row r="53" spans="1:12" x14ac:dyDescent="0.25">
      <c r="F53" s="10"/>
    </row>
  </sheetData>
  <autoFilter ref="A5:L7" xr:uid="{00000000-0009-0000-0000-000001000000}"/>
  <dataValidations disablePrompts="1" count="1">
    <dataValidation type="list" allowBlank="1" showInputMessage="1" showErrorMessage="1" prompt="wybierz PI" sqref="A19:A22" xr:uid="{00000000-0002-0000-0100-000000000000}">
      <formula1>skroty_PI</formula1>
    </dataValidation>
  </dataValidations>
  <pageMargins left="0.7" right="0.7" top="0.75" bottom="0.75" header="0.3" footer="0.3"/>
  <pageSetup paperSize="9" scale="61"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D36"/>
  <sheetViews>
    <sheetView zoomScale="80" zoomScaleNormal="80" zoomScaleSheetLayoutView="70" workbookViewId="0">
      <pane ySplit="6" topLeftCell="A32" activePane="bottomLeft" state="frozen"/>
      <selection pane="bottomLeft" sqref="A1:XFD1"/>
    </sheetView>
  </sheetViews>
  <sheetFormatPr defaultColWidth="9.1796875" defaultRowHeight="14.5" x14ac:dyDescent="0.35"/>
  <cols>
    <col min="1" max="1" width="16.26953125" style="13" customWidth="1"/>
    <col min="2" max="2" width="5.1796875" style="12" customWidth="1"/>
    <col min="3" max="3" width="7.54296875" style="12" customWidth="1"/>
    <col min="4" max="4" width="7.453125" style="12" customWidth="1"/>
    <col min="5" max="5" width="6.54296875" style="12" customWidth="1"/>
    <col min="6" max="6" width="5.1796875" style="12" customWidth="1"/>
    <col min="7" max="7" width="48.26953125" style="12" customWidth="1"/>
    <col min="8" max="8" width="7.54296875" style="12" customWidth="1"/>
    <col min="9" max="9" width="22.1796875" style="12" customWidth="1"/>
    <col min="10" max="10" width="7" style="12" customWidth="1"/>
    <col min="11" max="11" width="20.1796875" style="12" customWidth="1"/>
    <col min="12" max="12" width="13.81640625" style="12" customWidth="1"/>
    <col min="13" max="13" width="16.1796875" style="12" customWidth="1"/>
    <col min="14" max="14" width="17.1796875" style="12" customWidth="1"/>
    <col min="15" max="15" width="17.7265625" style="12" customWidth="1"/>
    <col min="16" max="16" width="16.54296875" style="12" customWidth="1"/>
    <col min="17" max="17" width="18" style="12" customWidth="1"/>
    <col min="18" max="18" width="20.54296875" style="13" customWidth="1"/>
    <col min="19" max="19" width="12.54296875" style="12" customWidth="1"/>
    <col min="20" max="20" width="19.81640625" style="12" customWidth="1"/>
    <col min="21" max="21" width="14.81640625" style="12" customWidth="1"/>
    <col min="22" max="22" width="18.453125" style="12" customWidth="1"/>
    <col min="23" max="23" width="13.453125" style="12" customWidth="1"/>
    <col min="24" max="24" width="26.1796875" style="12" customWidth="1"/>
    <col min="25" max="25" width="18.1796875" style="12" customWidth="1"/>
    <col min="26" max="26" width="99.54296875" style="14" customWidth="1"/>
    <col min="27" max="27" width="9.1796875" style="12"/>
    <col min="28" max="28" width="16.54296875" style="12" customWidth="1"/>
    <col min="29" max="29" width="9.1796875" style="12"/>
    <col min="30" max="30" width="6.54296875" style="12" customWidth="1"/>
    <col min="31" max="16384" width="9.1796875" style="12"/>
  </cols>
  <sheetData>
    <row r="1" spans="1:30" s="19" customFormat="1" ht="12" x14ac:dyDescent="0.3">
      <c r="A1" s="11" t="s">
        <v>135</v>
      </c>
      <c r="B1" s="19" t="s">
        <v>86</v>
      </c>
      <c r="R1" s="18"/>
      <c r="Z1" s="18"/>
    </row>
    <row r="2" spans="1:30" s="19" customFormat="1" ht="12" x14ac:dyDescent="0.3">
      <c r="A2" s="18"/>
      <c r="R2" s="18"/>
      <c r="Z2" s="18"/>
    </row>
    <row r="3" spans="1:30" s="20" customFormat="1" ht="12" x14ac:dyDescent="0.3">
      <c r="A3" s="27" t="s">
        <v>43</v>
      </c>
      <c r="B3" s="28"/>
      <c r="C3" s="28"/>
      <c r="D3" s="28"/>
      <c r="E3" s="28"/>
      <c r="F3" s="28"/>
      <c r="G3" s="28"/>
      <c r="H3" s="29"/>
      <c r="I3" s="28"/>
      <c r="J3" s="28"/>
      <c r="K3" s="28"/>
      <c r="L3" s="28"/>
      <c r="M3" s="28"/>
      <c r="N3" s="30"/>
      <c r="O3" s="30"/>
      <c r="P3" s="30"/>
      <c r="Q3" s="30"/>
      <c r="R3" s="31"/>
      <c r="S3" s="28"/>
      <c r="T3" s="28"/>
      <c r="U3" s="28"/>
      <c r="V3" s="28"/>
      <c r="W3" s="28"/>
      <c r="X3" s="28"/>
      <c r="Y3" s="28"/>
      <c r="Z3" s="31"/>
    </row>
    <row r="4" spans="1:30" s="51" customFormat="1" ht="99.75" customHeight="1" x14ac:dyDescent="0.35">
      <c r="A4" s="177" t="s">
        <v>17</v>
      </c>
      <c r="B4" s="177" t="s">
        <v>18</v>
      </c>
      <c r="C4" s="177" t="s">
        <v>19</v>
      </c>
      <c r="D4" s="48" t="s">
        <v>20</v>
      </c>
      <c r="E4" s="177" t="s">
        <v>21</v>
      </c>
      <c r="F4" s="177" t="s">
        <v>22</v>
      </c>
      <c r="G4" s="177" t="s">
        <v>23</v>
      </c>
      <c r="H4" s="177" t="s">
        <v>24</v>
      </c>
      <c r="I4" s="177" t="s">
        <v>25</v>
      </c>
      <c r="J4" s="177" t="s">
        <v>26</v>
      </c>
      <c r="K4" s="177" t="s">
        <v>27</v>
      </c>
      <c r="L4" s="177" t="s">
        <v>28</v>
      </c>
      <c r="M4" s="177" t="s">
        <v>4</v>
      </c>
      <c r="N4" s="179" t="s">
        <v>29</v>
      </c>
      <c r="O4" s="180"/>
      <c r="P4" s="179" t="s">
        <v>30</v>
      </c>
      <c r="Q4" s="180"/>
      <c r="R4" s="181" t="s">
        <v>31</v>
      </c>
      <c r="S4" s="72" t="s">
        <v>32</v>
      </c>
      <c r="T4" s="183" t="s">
        <v>33</v>
      </c>
      <c r="U4" s="184"/>
      <c r="V4" s="72" t="s">
        <v>34</v>
      </c>
      <c r="W4" s="72" t="s">
        <v>35</v>
      </c>
      <c r="X4" s="72" t="s">
        <v>36</v>
      </c>
      <c r="Y4" s="72" t="s">
        <v>37</v>
      </c>
      <c r="Z4" s="72" t="s">
        <v>38</v>
      </c>
      <c r="AD4" s="50"/>
    </row>
    <row r="5" spans="1:30" s="50" customFormat="1" ht="42.75" customHeight="1" x14ac:dyDescent="0.35">
      <c r="A5" s="178"/>
      <c r="B5" s="178"/>
      <c r="C5" s="178"/>
      <c r="D5" s="49" t="s">
        <v>39</v>
      </c>
      <c r="E5" s="178"/>
      <c r="F5" s="178"/>
      <c r="G5" s="178"/>
      <c r="H5" s="178"/>
      <c r="I5" s="178"/>
      <c r="J5" s="178"/>
      <c r="K5" s="178"/>
      <c r="L5" s="178"/>
      <c r="M5" s="178"/>
      <c r="N5" s="49" t="s">
        <v>5</v>
      </c>
      <c r="O5" s="49" t="s">
        <v>6</v>
      </c>
      <c r="P5" s="49" t="s">
        <v>5</v>
      </c>
      <c r="Q5" s="49" t="s">
        <v>6</v>
      </c>
      <c r="R5" s="182"/>
      <c r="S5" s="72" t="s">
        <v>39</v>
      </c>
      <c r="T5" s="72" t="s">
        <v>39</v>
      </c>
      <c r="U5" s="72" t="s">
        <v>40</v>
      </c>
      <c r="V5" s="72" t="s">
        <v>39</v>
      </c>
      <c r="W5" s="72" t="s">
        <v>39</v>
      </c>
      <c r="X5" s="72" t="s">
        <v>39</v>
      </c>
      <c r="Y5" s="72"/>
      <c r="Z5" s="72"/>
    </row>
    <row r="6" spans="1:30" s="21" customFormat="1" ht="19.399999999999999" customHeight="1" thickBot="1" x14ac:dyDescent="0.4">
      <c r="A6" s="32">
        <v>1</v>
      </c>
      <c r="B6" s="32">
        <v>2</v>
      </c>
      <c r="C6" s="32">
        <v>3</v>
      </c>
      <c r="D6" s="33">
        <v>4</v>
      </c>
      <c r="E6" s="32">
        <v>5</v>
      </c>
      <c r="F6" s="32">
        <v>6</v>
      </c>
      <c r="G6" s="34">
        <v>7</v>
      </c>
      <c r="H6" s="34">
        <v>8</v>
      </c>
      <c r="I6" s="32">
        <v>9</v>
      </c>
      <c r="J6" s="32">
        <v>10</v>
      </c>
      <c r="K6" s="34">
        <v>11</v>
      </c>
      <c r="L6" s="34">
        <v>12</v>
      </c>
      <c r="M6" s="34">
        <v>13</v>
      </c>
      <c r="N6" s="35">
        <v>14</v>
      </c>
      <c r="O6" s="35">
        <v>15</v>
      </c>
      <c r="P6" s="35">
        <v>16</v>
      </c>
      <c r="Q6" s="35">
        <v>17</v>
      </c>
      <c r="R6" s="34">
        <v>18</v>
      </c>
      <c r="S6" s="35">
        <v>19</v>
      </c>
      <c r="T6" s="35">
        <v>20</v>
      </c>
      <c r="U6" s="35">
        <v>21</v>
      </c>
      <c r="V6" s="35">
        <v>22</v>
      </c>
      <c r="W6" s="35">
        <v>23</v>
      </c>
      <c r="X6" s="35">
        <v>24</v>
      </c>
      <c r="Y6" s="35">
        <v>25</v>
      </c>
      <c r="Z6" s="35">
        <v>26</v>
      </c>
    </row>
    <row r="7" spans="1:30" s="21" customFormat="1" ht="19.399999999999999" customHeight="1" thickBot="1" x14ac:dyDescent="0.35">
      <c r="A7" s="52"/>
      <c r="B7" s="52"/>
      <c r="C7" s="52"/>
      <c r="D7" s="53"/>
      <c r="E7" s="52"/>
      <c r="F7" s="52"/>
      <c r="G7" s="52"/>
      <c r="H7" s="52"/>
      <c r="I7" s="54"/>
      <c r="J7" s="54"/>
      <c r="K7" s="52"/>
      <c r="L7" s="52"/>
      <c r="M7" s="55"/>
      <c r="N7" s="56">
        <f>SUM(N8:N35)</f>
        <v>266215069.33999991</v>
      </c>
      <c r="O7" s="57">
        <f>SUM(O8:O35)</f>
        <v>39217089.820000008</v>
      </c>
      <c r="P7" s="57">
        <f>SUM(P8:P35)</f>
        <v>170022791.67000005</v>
      </c>
      <c r="Q7" s="58">
        <f>SUM(Q8:Q35)</f>
        <v>21381395.070000004</v>
      </c>
      <c r="R7" s="52"/>
      <c r="S7" s="52"/>
      <c r="T7" s="55"/>
      <c r="U7" s="61">
        <f t="shared" ref="U7" si="0">SUM(U8:U35)</f>
        <v>171</v>
      </c>
      <c r="V7" s="59"/>
      <c r="W7" s="59"/>
      <c r="X7" s="59"/>
      <c r="Y7" s="60"/>
      <c r="Z7" s="60"/>
    </row>
    <row r="8" spans="1:30" ht="338.5" x14ac:dyDescent="0.35">
      <c r="A8" s="127" t="s">
        <v>296</v>
      </c>
      <c r="B8" s="127" t="s">
        <v>80</v>
      </c>
      <c r="C8" s="127" t="s">
        <v>297</v>
      </c>
      <c r="D8" s="127" t="s">
        <v>82</v>
      </c>
      <c r="E8" s="127" t="s">
        <v>298</v>
      </c>
      <c r="F8" s="128" t="s">
        <v>299</v>
      </c>
      <c r="G8" s="129" t="s">
        <v>467</v>
      </c>
      <c r="H8" s="130" t="s">
        <v>300</v>
      </c>
      <c r="I8" s="130"/>
      <c r="J8" s="130"/>
      <c r="K8" s="131" t="s">
        <v>301</v>
      </c>
      <c r="L8" s="130" t="s">
        <v>300</v>
      </c>
      <c r="M8" s="128" t="s">
        <v>164</v>
      </c>
      <c r="N8" s="132">
        <v>18371895.41</v>
      </c>
      <c r="O8" s="133">
        <v>3025959.25</v>
      </c>
      <c r="P8" s="133">
        <v>17935719.530000001</v>
      </c>
      <c r="Q8" s="133">
        <v>2974644.44</v>
      </c>
      <c r="R8" s="128" t="s">
        <v>302</v>
      </c>
      <c r="S8" s="128" t="s">
        <v>82</v>
      </c>
      <c r="T8" s="128" t="s">
        <v>82</v>
      </c>
      <c r="U8" s="132">
        <v>11</v>
      </c>
      <c r="V8" s="134" t="s">
        <v>82</v>
      </c>
      <c r="W8" s="134" t="s">
        <v>82</v>
      </c>
      <c r="X8" s="134" t="s">
        <v>82</v>
      </c>
      <c r="Y8" s="134" t="s">
        <v>445</v>
      </c>
      <c r="Z8" s="134" t="s">
        <v>468</v>
      </c>
    </row>
    <row r="9" spans="1:30" ht="301" x14ac:dyDescent="0.35">
      <c r="A9" s="135" t="s">
        <v>296</v>
      </c>
      <c r="B9" s="130" t="s">
        <v>80</v>
      </c>
      <c r="C9" s="128" t="s">
        <v>85</v>
      </c>
      <c r="D9" s="127" t="s">
        <v>81</v>
      </c>
      <c r="E9" s="127"/>
      <c r="F9" s="128"/>
      <c r="G9" s="128" t="s">
        <v>304</v>
      </c>
      <c r="H9" s="127" t="s">
        <v>300</v>
      </c>
      <c r="I9" s="128" t="s">
        <v>305</v>
      </c>
      <c r="J9" s="129" t="s">
        <v>306</v>
      </c>
      <c r="K9" s="136"/>
      <c r="L9" s="136"/>
      <c r="M9" s="128" t="s">
        <v>307</v>
      </c>
      <c r="N9" s="132">
        <v>33006069.75</v>
      </c>
      <c r="O9" s="132">
        <v>5824600.5499999998</v>
      </c>
      <c r="P9" s="132">
        <v>33006069.75</v>
      </c>
      <c r="Q9" s="132">
        <v>5824600.5499999998</v>
      </c>
      <c r="R9" s="128" t="s">
        <v>308</v>
      </c>
      <c r="S9" s="128" t="s">
        <v>81</v>
      </c>
      <c r="T9" s="128" t="s">
        <v>82</v>
      </c>
      <c r="U9" s="132">
        <v>110</v>
      </c>
      <c r="V9" s="134" t="s">
        <v>82</v>
      </c>
      <c r="W9" s="134" t="s">
        <v>82</v>
      </c>
      <c r="X9" s="134" t="s">
        <v>82</v>
      </c>
      <c r="Y9" s="134" t="s">
        <v>309</v>
      </c>
      <c r="Z9" s="134" t="s">
        <v>310</v>
      </c>
    </row>
    <row r="10" spans="1:30" ht="409.6" x14ac:dyDescent="0.35">
      <c r="A10" s="130" t="s">
        <v>296</v>
      </c>
      <c r="B10" s="130" t="s">
        <v>84</v>
      </c>
      <c r="C10" s="128" t="s">
        <v>85</v>
      </c>
      <c r="D10" s="127" t="s">
        <v>81</v>
      </c>
      <c r="E10" s="127"/>
      <c r="F10" s="128"/>
      <c r="G10" s="128" t="s">
        <v>311</v>
      </c>
      <c r="H10" s="127" t="s">
        <v>300</v>
      </c>
      <c r="I10" s="128" t="s">
        <v>312</v>
      </c>
      <c r="J10" s="128" t="s">
        <v>313</v>
      </c>
      <c r="K10" s="129"/>
      <c r="L10" s="129"/>
      <c r="M10" s="128" t="s">
        <v>314</v>
      </c>
      <c r="N10" s="142">
        <v>19773430.620000001</v>
      </c>
      <c r="O10" s="142">
        <v>199731.63</v>
      </c>
      <c r="P10" s="142">
        <v>19773430.620000001</v>
      </c>
      <c r="Q10" s="142">
        <v>199731.63</v>
      </c>
      <c r="R10" s="128" t="s">
        <v>315</v>
      </c>
      <c r="S10" s="128" t="s">
        <v>81</v>
      </c>
      <c r="T10" s="128" t="s">
        <v>46</v>
      </c>
      <c r="U10" s="132">
        <v>10</v>
      </c>
      <c r="V10" s="134" t="s">
        <v>82</v>
      </c>
      <c r="W10" s="134" t="s">
        <v>82</v>
      </c>
      <c r="X10" s="134" t="s">
        <v>82</v>
      </c>
      <c r="Y10" s="134" t="s">
        <v>309</v>
      </c>
      <c r="Z10" s="134" t="s">
        <v>460</v>
      </c>
    </row>
    <row r="11" spans="1:30" ht="409.6" x14ac:dyDescent="0.35">
      <c r="A11" s="130" t="s">
        <v>296</v>
      </c>
      <c r="B11" s="130" t="s">
        <v>84</v>
      </c>
      <c r="C11" s="128" t="s">
        <v>85</v>
      </c>
      <c r="D11" s="127" t="s">
        <v>81</v>
      </c>
      <c r="E11" s="127"/>
      <c r="F11" s="128"/>
      <c r="G11" s="128" t="s">
        <v>311</v>
      </c>
      <c r="H11" s="127" t="s">
        <v>300</v>
      </c>
      <c r="I11" s="129" t="s">
        <v>316</v>
      </c>
      <c r="J11" s="129" t="s">
        <v>317</v>
      </c>
      <c r="K11" s="136"/>
      <c r="L11" s="136"/>
      <c r="M11" s="128" t="s">
        <v>318</v>
      </c>
      <c r="N11" s="132">
        <v>12200565.939999999</v>
      </c>
      <c r="O11" s="142">
        <v>138887.35999999999</v>
      </c>
      <c r="P11" s="132">
        <v>12200565.939999999</v>
      </c>
      <c r="Q11" s="142">
        <v>138887.35999999999</v>
      </c>
      <c r="R11" s="128" t="s">
        <v>315</v>
      </c>
      <c r="S11" s="128" t="s">
        <v>82</v>
      </c>
      <c r="T11" s="128" t="s">
        <v>83</v>
      </c>
      <c r="U11" s="132" t="s">
        <v>461</v>
      </c>
      <c r="V11" s="134" t="s">
        <v>82</v>
      </c>
      <c r="W11" s="134" t="s">
        <v>81</v>
      </c>
      <c r="X11" s="134" t="s">
        <v>82</v>
      </c>
      <c r="Y11" s="134" t="s">
        <v>309</v>
      </c>
      <c r="Z11" s="134" t="s">
        <v>319</v>
      </c>
    </row>
    <row r="12" spans="1:30" ht="176" x14ac:dyDescent="0.35">
      <c r="A12" s="135" t="s">
        <v>296</v>
      </c>
      <c r="B12" s="130" t="s">
        <v>80</v>
      </c>
      <c r="C12" s="129" t="s">
        <v>297</v>
      </c>
      <c r="D12" s="127" t="s">
        <v>82</v>
      </c>
      <c r="E12" s="127" t="s">
        <v>219</v>
      </c>
      <c r="F12" s="128" t="s">
        <v>222</v>
      </c>
      <c r="G12" s="128" t="s">
        <v>320</v>
      </c>
      <c r="H12" s="127" t="s">
        <v>300</v>
      </c>
      <c r="I12" s="127"/>
      <c r="J12" s="127"/>
      <c r="K12" s="130"/>
      <c r="L12" s="130"/>
      <c r="M12" s="128" t="s">
        <v>321</v>
      </c>
      <c r="N12" s="132">
        <v>20941710.289999999</v>
      </c>
      <c r="O12" s="132">
        <v>2460649.7999999998</v>
      </c>
      <c r="P12" s="132">
        <v>1112650</v>
      </c>
      <c r="Q12" s="132">
        <v>163459.99</v>
      </c>
      <c r="R12" s="128" t="s">
        <v>415</v>
      </c>
      <c r="S12" s="128" t="s">
        <v>82</v>
      </c>
      <c r="T12" s="128" t="s">
        <v>81</v>
      </c>
      <c r="U12" s="132">
        <v>0</v>
      </c>
      <c r="V12" s="134" t="s">
        <v>81</v>
      </c>
      <c r="W12" s="134" t="s">
        <v>82</v>
      </c>
      <c r="X12" s="134" t="s">
        <v>82</v>
      </c>
      <c r="Y12" s="134" t="s">
        <v>448</v>
      </c>
      <c r="Z12" s="134" t="s">
        <v>436</v>
      </c>
    </row>
    <row r="13" spans="1:30" ht="126" x14ac:dyDescent="0.35">
      <c r="A13" s="135" t="s">
        <v>296</v>
      </c>
      <c r="B13" s="130" t="s">
        <v>80</v>
      </c>
      <c r="C13" s="129" t="s">
        <v>297</v>
      </c>
      <c r="D13" s="127" t="s">
        <v>82</v>
      </c>
      <c r="E13" s="127" t="s">
        <v>202</v>
      </c>
      <c r="F13" s="128" t="s">
        <v>205</v>
      </c>
      <c r="G13" s="128" t="s">
        <v>322</v>
      </c>
      <c r="H13" s="127" t="s">
        <v>300</v>
      </c>
      <c r="I13" s="127"/>
      <c r="J13" s="127"/>
      <c r="K13" s="130"/>
      <c r="L13" s="130"/>
      <c r="M13" s="128" t="s">
        <v>323</v>
      </c>
      <c r="N13" s="132">
        <v>20098946.800000001</v>
      </c>
      <c r="O13" s="132">
        <v>3546872.96</v>
      </c>
      <c r="P13" s="132">
        <v>6725052.9500000002</v>
      </c>
      <c r="Q13" s="132">
        <v>1186774.05</v>
      </c>
      <c r="R13" s="128" t="s">
        <v>324</v>
      </c>
      <c r="S13" s="128" t="s">
        <v>81</v>
      </c>
      <c r="T13" s="128" t="s">
        <v>82</v>
      </c>
      <c r="U13" s="132">
        <v>23</v>
      </c>
      <c r="V13" s="134" t="s">
        <v>82</v>
      </c>
      <c r="W13" s="134" t="s">
        <v>82</v>
      </c>
      <c r="X13" s="134" t="s">
        <v>82</v>
      </c>
      <c r="Y13" s="134" t="s">
        <v>303</v>
      </c>
      <c r="Z13" s="134" t="s">
        <v>437</v>
      </c>
    </row>
    <row r="14" spans="1:30" ht="101" x14ac:dyDescent="0.35">
      <c r="A14" s="135" t="s">
        <v>296</v>
      </c>
      <c r="B14" s="130" t="s">
        <v>80</v>
      </c>
      <c r="C14" s="129" t="s">
        <v>297</v>
      </c>
      <c r="D14" s="127" t="s">
        <v>82</v>
      </c>
      <c r="E14" s="127" t="s">
        <v>188</v>
      </c>
      <c r="F14" s="128" t="s">
        <v>186</v>
      </c>
      <c r="G14" s="128" t="s">
        <v>325</v>
      </c>
      <c r="H14" s="127" t="s">
        <v>300</v>
      </c>
      <c r="I14" s="128" t="s">
        <v>326</v>
      </c>
      <c r="J14" s="127" t="s">
        <v>300</v>
      </c>
      <c r="K14" s="130"/>
      <c r="L14" s="130"/>
      <c r="M14" s="128" t="s">
        <v>327</v>
      </c>
      <c r="N14" s="132">
        <v>7243165.1299999999</v>
      </c>
      <c r="O14" s="132">
        <v>1278205.6100000001</v>
      </c>
      <c r="P14" s="132">
        <v>1845447.95</v>
      </c>
      <c r="Q14" s="132">
        <v>230452.05</v>
      </c>
      <c r="R14" s="128" t="s">
        <v>328</v>
      </c>
      <c r="S14" s="128" t="s">
        <v>81</v>
      </c>
      <c r="T14" s="128" t="s">
        <v>82</v>
      </c>
      <c r="U14" s="132">
        <v>4</v>
      </c>
      <c r="V14" s="134" t="s">
        <v>81</v>
      </c>
      <c r="W14" s="134" t="s">
        <v>82</v>
      </c>
      <c r="X14" s="134" t="s">
        <v>82</v>
      </c>
      <c r="Y14" s="134" t="s">
        <v>309</v>
      </c>
      <c r="Z14" s="134" t="s">
        <v>416</v>
      </c>
    </row>
    <row r="15" spans="1:30" ht="132.75" customHeight="1" x14ac:dyDescent="0.35">
      <c r="A15" s="135" t="s">
        <v>296</v>
      </c>
      <c r="B15" s="130" t="s">
        <v>90</v>
      </c>
      <c r="C15" s="129" t="s">
        <v>297</v>
      </c>
      <c r="D15" s="127" t="s">
        <v>82</v>
      </c>
      <c r="E15" s="127" t="s">
        <v>175</v>
      </c>
      <c r="F15" s="128" t="s">
        <v>178</v>
      </c>
      <c r="G15" s="128" t="s">
        <v>329</v>
      </c>
      <c r="H15" s="127" t="s">
        <v>300</v>
      </c>
      <c r="I15" s="128"/>
      <c r="J15" s="127"/>
      <c r="K15" s="130"/>
      <c r="L15" s="130"/>
      <c r="M15" s="128" t="s">
        <v>330</v>
      </c>
      <c r="N15" s="133">
        <v>7202240.5999999996</v>
      </c>
      <c r="O15" s="133">
        <v>1270983.6399999999</v>
      </c>
      <c r="P15" s="133">
        <v>6582132.5300000003</v>
      </c>
      <c r="Q15" s="133">
        <v>537167.47</v>
      </c>
      <c r="R15" s="128" t="s">
        <v>328</v>
      </c>
      <c r="S15" s="128" t="s">
        <v>81</v>
      </c>
      <c r="T15" s="128" t="s">
        <v>82</v>
      </c>
      <c r="U15" s="132">
        <v>2</v>
      </c>
      <c r="V15" s="134" t="s">
        <v>82</v>
      </c>
      <c r="W15" s="134" t="s">
        <v>82</v>
      </c>
      <c r="X15" s="134" t="s">
        <v>82</v>
      </c>
      <c r="Y15" s="134" t="s">
        <v>309</v>
      </c>
      <c r="Z15" s="137" t="s">
        <v>438</v>
      </c>
    </row>
    <row r="16" spans="1:30" ht="88.5" x14ac:dyDescent="0.35">
      <c r="A16" s="130" t="s">
        <v>296</v>
      </c>
      <c r="B16" s="130" t="s">
        <v>80</v>
      </c>
      <c r="C16" s="129" t="s">
        <v>297</v>
      </c>
      <c r="D16" s="130" t="s">
        <v>82</v>
      </c>
      <c r="E16" s="130" t="s">
        <v>153</v>
      </c>
      <c r="F16" s="129" t="s">
        <v>148</v>
      </c>
      <c r="G16" s="129" t="s">
        <v>331</v>
      </c>
      <c r="H16" s="130" t="s">
        <v>300</v>
      </c>
      <c r="I16" s="129"/>
      <c r="J16" s="130"/>
      <c r="K16" s="130"/>
      <c r="L16" s="130"/>
      <c r="M16" s="129" t="s">
        <v>332</v>
      </c>
      <c r="N16" s="132">
        <v>11619321.67</v>
      </c>
      <c r="O16" s="132">
        <v>1436732.3</v>
      </c>
      <c r="P16" s="132">
        <v>6094378.6200000001</v>
      </c>
      <c r="Q16" s="132">
        <v>786739</v>
      </c>
      <c r="R16" s="128" t="s">
        <v>333</v>
      </c>
      <c r="S16" s="128" t="s">
        <v>81</v>
      </c>
      <c r="T16" s="128" t="s">
        <v>81</v>
      </c>
      <c r="U16" s="132">
        <v>0</v>
      </c>
      <c r="V16" s="134" t="s">
        <v>81</v>
      </c>
      <c r="W16" s="134" t="s">
        <v>82</v>
      </c>
      <c r="X16" s="134" t="s">
        <v>82</v>
      </c>
      <c r="Y16" s="134" t="s">
        <v>309</v>
      </c>
      <c r="Z16" s="134" t="s">
        <v>469</v>
      </c>
    </row>
    <row r="17" spans="1:26" ht="113.5" x14ac:dyDescent="0.35">
      <c r="A17" s="127" t="s">
        <v>296</v>
      </c>
      <c r="B17" s="127" t="s">
        <v>80</v>
      </c>
      <c r="C17" s="127" t="s">
        <v>297</v>
      </c>
      <c r="D17" s="127"/>
      <c r="E17" s="127"/>
      <c r="F17" s="127"/>
      <c r="G17" s="128" t="s">
        <v>334</v>
      </c>
      <c r="H17" s="127" t="s">
        <v>335</v>
      </c>
      <c r="I17" s="128" t="s">
        <v>336</v>
      </c>
      <c r="J17" s="127" t="s">
        <v>300</v>
      </c>
      <c r="K17" s="127"/>
      <c r="L17" s="127"/>
      <c r="M17" s="128" t="s">
        <v>337</v>
      </c>
      <c r="N17" s="132">
        <v>2280682.4700000002</v>
      </c>
      <c r="O17" s="132">
        <v>236654.35</v>
      </c>
      <c r="P17" s="132">
        <v>512839.89</v>
      </c>
      <c r="Q17" s="132">
        <v>53839.89</v>
      </c>
      <c r="R17" s="128" t="s">
        <v>457</v>
      </c>
      <c r="S17" s="128" t="s">
        <v>81</v>
      </c>
      <c r="T17" s="128" t="s">
        <v>81</v>
      </c>
      <c r="U17" s="132">
        <v>0</v>
      </c>
      <c r="V17" s="134" t="s">
        <v>81</v>
      </c>
      <c r="W17" s="134" t="s">
        <v>82</v>
      </c>
      <c r="X17" s="134" t="s">
        <v>338</v>
      </c>
      <c r="Y17" s="134" t="s">
        <v>309</v>
      </c>
      <c r="Z17" s="134" t="s">
        <v>339</v>
      </c>
    </row>
    <row r="18" spans="1:26" ht="376" x14ac:dyDescent="0.35">
      <c r="A18" s="130" t="s">
        <v>296</v>
      </c>
      <c r="B18" s="130" t="s">
        <v>88</v>
      </c>
      <c r="C18" s="129" t="s">
        <v>85</v>
      </c>
      <c r="D18" s="130"/>
      <c r="E18" s="130"/>
      <c r="F18" s="130"/>
      <c r="G18" s="129" t="s">
        <v>340</v>
      </c>
      <c r="H18" s="130" t="s">
        <v>341</v>
      </c>
      <c r="I18" s="130"/>
      <c r="J18" s="130"/>
      <c r="K18" s="130"/>
      <c r="L18" s="130"/>
      <c r="M18" s="129" t="s">
        <v>342</v>
      </c>
      <c r="N18" s="133">
        <v>2249233.39</v>
      </c>
      <c r="O18" s="133">
        <v>182064.18</v>
      </c>
      <c r="P18" s="143">
        <v>2030668.9</v>
      </c>
      <c r="Q18" s="144">
        <v>179856.44</v>
      </c>
      <c r="R18" s="128" t="s">
        <v>343</v>
      </c>
      <c r="S18" s="128" t="s">
        <v>81</v>
      </c>
      <c r="T18" s="128" t="s">
        <v>81</v>
      </c>
      <c r="U18" s="132">
        <v>0</v>
      </c>
      <c r="V18" s="134" t="s">
        <v>81</v>
      </c>
      <c r="W18" s="134" t="s">
        <v>81</v>
      </c>
      <c r="X18" s="134" t="s">
        <v>82</v>
      </c>
      <c r="Y18" s="134" t="s">
        <v>309</v>
      </c>
      <c r="Z18" s="134" t="s">
        <v>344</v>
      </c>
    </row>
    <row r="19" spans="1:26" ht="338.5" x14ac:dyDescent="0.35">
      <c r="A19" s="130" t="s">
        <v>296</v>
      </c>
      <c r="B19" s="130" t="s">
        <v>345</v>
      </c>
      <c r="C19" s="129" t="s">
        <v>346</v>
      </c>
      <c r="D19" s="130" t="s">
        <v>46</v>
      </c>
      <c r="E19" s="129" t="s">
        <v>225</v>
      </c>
      <c r="F19" s="130" t="s">
        <v>347</v>
      </c>
      <c r="G19" s="129" t="s">
        <v>348</v>
      </c>
      <c r="H19" s="130" t="s">
        <v>300</v>
      </c>
      <c r="I19" s="129" t="s">
        <v>349</v>
      </c>
      <c r="J19" s="129" t="s">
        <v>350</v>
      </c>
      <c r="K19" s="129" t="s">
        <v>446</v>
      </c>
      <c r="L19" s="129" t="s">
        <v>351</v>
      </c>
      <c r="M19" s="129" t="s">
        <v>352</v>
      </c>
      <c r="N19" s="133">
        <v>15407800</v>
      </c>
      <c r="O19" s="133">
        <v>2719023.53</v>
      </c>
      <c r="P19" s="133">
        <v>11738895.640000001</v>
      </c>
      <c r="Q19" s="133">
        <v>672455.36</v>
      </c>
      <c r="R19" s="128" t="s">
        <v>353</v>
      </c>
      <c r="S19" s="128" t="s">
        <v>42</v>
      </c>
      <c r="T19" s="128" t="s">
        <v>46</v>
      </c>
      <c r="U19" s="132">
        <v>8</v>
      </c>
      <c r="V19" s="134" t="s">
        <v>46</v>
      </c>
      <c r="W19" s="134" t="s">
        <v>46</v>
      </c>
      <c r="X19" s="134" t="s">
        <v>46</v>
      </c>
      <c r="Y19" s="134" t="s">
        <v>447</v>
      </c>
      <c r="Z19" s="137" t="s">
        <v>449</v>
      </c>
    </row>
    <row r="20" spans="1:26" ht="126" x14ac:dyDescent="0.35">
      <c r="A20" s="130" t="s">
        <v>296</v>
      </c>
      <c r="B20" s="130" t="s">
        <v>80</v>
      </c>
      <c r="C20" s="129" t="s">
        <v>85</v>
      </c>
      <c r="D20" s="130"/>
      <c r="E20" s="138"/>
      <c r="F20" s="138"/>
      <c r="G20" s="129" t="s">
        <v>354</v>
      </c>
      <c r="H20" s="130" t="s">
        <v>300</v>
      </c>
      <c r="I20" s="130"/>
      <c r="J20" s="130"/>
      <c r="K20" s="130"/>
      <c r="L20" s="130"/>
      <c r="M20" s="129" t="s">
        <v>355</v>
      </c>
      <c r="N20" s="132">
        <v>31053687.449999999</v>
      </c>
      <c r="O20" s="132">
        <v>5480062.5</v>
      </c>
      <c r="P20" s="132">
        <v>31053687.449999999</v>
      </c>
      <c r="Q20" s="132">
        <v>5480062.5</v>
      </c>
      <c r="R20" s="128" t="s">
        <v>356</v>
      </c>
      <c r="S20" s="128" t="s">
        <v>81</v>
      </c>
      <c r="T20" s="128" t="s">
        <v>81</v>
      </c>
      <c r="U20" s="132">
        <v>0</v>
      </c>
      <c r="V20" s="134" t="s">
        <v>81</v>
      </c>
      <c r="W20" s="134" t="s">
        <v>81</v>
      </c>
      <c r="X20" s="134" t="s">
        <v>82</v>
      </c>
      <c r="Y20" s="134" t="s">
        <v>309</v>
      </c>
      <c r="Z20" s="134" t="s">
        <v>417</v>
      </c>
    </row>
    <row r="21" spans="1:26" ht="363" customHeight="1" x14ac:dyDescent="0.35">
      <c r="A21" s="129" t="s">
        <v>296</v>
      </c>
      <c r="B21" s="129" t="s">
        <v>345</v>
      </c>
      <c r="C21" s="129" t="s">
        <v>346</v>
      </c>
      <c r="D21" s="129" t="s">
        <v>82</v>
      </c>
      <c r="E21" s="129" t="s">
        <v>209</v>
      </c>
      <c r="F21" s="129" t="s">
        <v>208</v>
      </c>
      <c r="G21" s="129" t="s">
        <v>357</v>
      </c>
      <c r="H21" s="129" t="s">
        <v>358</v>
      </c>
      <c r="I21" s="129" t="s">
        <v>451</v>
      </c>
      <c r="J21" s="129"/>
      <c r="K21" s="129" t="s">
        <v>360</v>
      </c>
      <c r="L21" s="129" t="s">
        <v>361</v>
      </c>
      <c r="M21" s="129" t="s">
        <v>362</v>
      </c>
      <c r="N21" s="133">
        <v>2988569.7</v>
      </c>
      <c r="O21" s="133">
        <v>527394.65</v>
      </c>
      <c r="P21" s="133">
        <v>180626.37</v>
      </c>
      <c r="Q21" s="133">
        <v>4157.63</v>
      </c>
      <c r="R21" s="128" t="s">
        <v>363</v>
      </c>
      <c r="S21" s="128" t="s">
        <v>364</v>
      </c>
      <c r="T21" s="128" t="s">
        <v>81</v>
      </c>
      <c r="U21" s="132">
        <v>0</v>
      </c>
      <c r="V21" s="134" t="s">
        <v>82</v>
      </c>
      <c r="W21" s="134" t="s">
        <v>82</v>
      </c>
      <c r="X21" s="134" t="s">
        <v>82</v>
      </c>
      <c r="Y21" s="134" t="s">
        <v>450</v>
      </c>
      <c r="Z21" s="134" t="s">
        <v>365</v>
      </c>
    </row>
    <row r="22" spans="1:26" ht="63.5" x14ac:dyDescent="0.35">
      <c r="A22" s="129" t="s">
        <v>296</v>
      </c>
      <c r="B22" s="129" t="s">
        <v>366</v>
      </c>
      <c r="C22" s="129" t="s">
        <v>346</v>
      </c>
      <c r="D22" s="129" t="s">
        <v>81</v>
      </c>
      <c r="E22" s="129"/>
      <c r="F22" s="129"/>
      <c r="G22" s="129" t="s">
        <v>357</v>
      </c>
      <c r="H22" s="129" t="s">
        <v>358</v>
      </c>
      <c r="I22" s="129" t="s">
        <v>359</v>
      </c>
      <c r="J22" s="129"/>
      <c r="K22" s="129" t="s">
        <v>367</v>
      </c>
      <c r="L22" s="129" t="s">
        <v>368</v>
      </c>
      <c r="M22" s="129" t="s">
        <v>369</v>
      </c>
      <c r="N22" s="132">
        <v>1772458.34</v>
      </c>
      <c r="O22" s="132" t="s">
        <v>370</v>
      </c>
      <c r="P22" s="132">
        <v>743448.34</v>
      </c>
      <c r="Q22" s="132">
        <v>131196.76</v>
      </c>
      <c r="R22" s="128" t="s">
        <v>418</v>
      </c>
      <c r="S22" s="128" t="s">
        <v>364</v>
      </c>
      <c r="T22" s="128" t="s">
        <v>81</v>
      </c>
      <c r="U22" s="132">
        <v>0</v>
      </c>
      <c r="V22" s="134" t="s">
        <v>82</v>
      </c>
      <c r="W22" s="134" t="s">
        <v>82</v>
      </c>
      <c r="X22" s="134" t="s">
        <v>82</v>
      </c>
      <c r="Y22" s="134" t="s">
        <v>303</v>
      </c>
      <c r="Z22" s="134" t="s">
        <v>371</v>
      </c>
    </row>
    <row r="23" spans="1:26" ht="345.75" customHeight="1" x14ac:dyDescent="0.35">
      <c r="A23" s="129" t="s">
        <v>296</v>
      </c>
      <c r="B23" s="129" t="s">
        <v>84</v>
      </c>
      <c r="C23" s="129" t="s">
        <v>85</v>
      </c>
      <c r="D23" s="129" t="s">
        <v>46</v>
      </c>
      <c r="E23" s="129"/>
      <c r="F23" s="129"/>
      <c r="G23" s="129" t="s">
        <v>372</v>
      </c>
      <c r="H23" s="129" t="s">
        <v>300</v>
      </c>
      <c r="I23" s="129" t="s">
        <v>373</v>
      </c>
      <c r="J23" s="129"/>
      <c r="K23" s="129"/>
      <c r="L23" s="129"/>
      <c r="M23" s="128" t="s">
        <v>374</v>
      </c>
      <c r="N23" s="142">
        <v>6266824.4100000001</v>
      </c>
      <c r="O23" s="133">
        <v>1406008.5</v>
      </c>
      <c r="P23" s="142">
        <v>6265475.71</v>
      </c>
      <c r="Q23" s="133">
        <v>1405728.5</v>
      </c>
      <c r="R23" s="128" t="s">
        <v>375</v>
      </c>
      <c r="S23" s="128" t="s">
        <v>82</v>
      </c>
      <c r="T23" s="128" t="s">
        <v>81</v>
      </c>
      <c r="U23" s="132">
        <v>0</v>
      </c>
      <c r="V23" s="134" t="s">
        <v>82</v>
      </c>
      <c r="W23" s="134" t="s">
        <v>82</v>
      </c>
      <c r="X23" s="134" t="s">
        <v>46</v>
      </c>
      <c r="Y23" s="134" t="s">
        <v>309</v>
      </c>
      <c r="Z23" s="134" t="s">
        <v>376</v>
      </c>
    </row>
    <row r="24" spans="1:26" ht="301" x14ac:dyDescent="0.35">
      <c r="A24" s="129" t="s">
        <v>296</v>
      </c>
      <c r="B24" s="129" t="s">
        <v>80</v>
      </c>
      <c r="C24" s="129" t="s">
        <v>85</v>
      </c>
      <c r="D24" s="129"/>
      <c r="E24" s="129"/>
      <c r="F24" s="129"/>
      <c r="G24" s="129" t="s">
        <v>377</v>
      </c>
      <c r="H24" s="129" t="s">
        <v>300</v>
      </c>
      <c r="I24" s="129" t="s">
        <v>378</v>
      </c>
      <c r="J24" s="129" t="s">
        <v>379</v>
      </c>
      <c r="K24" s="129"/>
      <c r="L24" s="129"/>
      <c r="M24" s="128" t="s">
        <v>380</v>
      </c>
      <c r="N24" s="132">
        <v>6375000</v>
      </c>
      <c r="O24" s="132">
        <v>1125000</v>
      </c>
      <c r="P24" s="132">
        <v>6375000</v>
      </c>
      <c r="Q24" s="132">
        <v>1125000</v>
      </c>
      <c r="R24" s="128" t="s">
        <v>381</v>
      </c>
      <c r="S24" s="128" t="s">
        <v>82</v>
      </c>
      <c r="T24" s="128" t="s">
        <v>81</v>
      </c>
      <c r="U24" s="132">
        <v>0</v>
      </c>
      <c r="V24" s="134" t="s">
        <v>82</v>
      </c>
      <c r="W24" s="134" t="s">
        <v>82</v>
      </c>
      <c r="X24" s="134" t="s">
        <v>82</v>
      </c>
      <c r="Y24" s="134" t="s">
        <v>309</v>
      </c>
      <c r="Z24" s="134"/>
    </row>
    <row r="25" spans="1:26" ht="126" x14ac:dyDescent="0.35">
      <c r="A25" s="129" t="s">
        <v>296</v>
      </c>
      <c r="B25" s="129" t="s">
        <v>90</v>
      </c>
      <c r="C25" s="129" t="s">
        <v>346</v>
      </c>
      <c r="D25" s="129" t="s">
        <v>82</v>
      </c>
      <c r="E25" s="129" t="s">
        <v>242</v>
      </c>
      <c r="F25" s="129" t="s">
        <v>243</v>
      </c>
      <c r="G25" s="129" t="s">
        <v>387</v>
      </c>
      <c r="H25" s="129" t="s">
        <v>300</v>
      </c>
      <c r="I25" s="129" t="s">
        <v>419</v>
      </c>
      <c r="J25" s="129"/>
      <c r="K25" s="129"/>
      <c r="L25" s="129"/>
      <c r="M25" s="128" t="s">
        <v>386</v>
      </c>
      <c r="N25" s="133">
        <v>3341760.67</v>
      </c>
      <c r="O25" s="133">
        <v>589722.48</v>
      </c>
      <c r="P25" s="133">
        <v>225000</v>
      </c>
      <c r="Q25" s="133">
        <v>0</v>
      </c>
      <c r="R25" s="128" t="s">
        <v>420</v>
      </c>
      <c r="S25" s="128" t="s">
        <v>81</v>
      </c>
      <c r="T25" s="128" t="s">
        <v>81</v>
      </c>
      <c r="U25" s="132">
        <v>0</v>
      </c>
      <c r="V25" s="134" t="s">
        <v>82</v>
      </c>
      <c r="W25" s="134" t="s">
        <v>81</v>
      </c>
      <c r="X25" s="134" t="s">
        <v>82</v>
      </c>
      <c r="Y25" s="134" t="s">
        <v>445</v>
      </c>
      <c r="Z25" s="134" t="s">
        <v>452</v>
      </c>
    </row>
    <row r="26" spans="1:26" ht="101" x14ac:dyDescent="0.35">
      <c r="A26" s="129" t="s">
        <v>296</v>
      </c>
      <c r="B26" s="129" t="s">
        <v>90</v>
      </c>
      <c r="C26" s="129" t="s">
        <v>346</v>
      </c>
      <c r="D26" s="129" t="s">
        <v>82</v>
      </c>
      <c r="E26" s="129" t="s">
        <v>234</v>
      </c>
      <c r="F26" s="129" t="s">
        <v>237</v>
      </c>
      <c r="G26" s="129" t="s">
        <v>387</v>
      </c>
      <c r="H26" s="129" t="s">
        <v>300</v>
      </c>
      <c r="I26" s="129" t="s">
        <v>388</v>
      </c>
      <c r="J26" s="129" t="s">
        <v>389</v>
      </c>
      <c r="K26" s="129"/>
      <c r="L26" s="129"/>
      <c r="M26" s="128" t="s">
        <v>390</v>
      </c>
      <c r="N26" s="133">
        <v>6477654.3600000003</v>
      </c>
      <c r="O26" s="133">
        <v>1143115.48</v>
      </c>
      <c r="P26" s="133">
        <v>39000</v>
      </c>
      <c r="Q26" s="133">
        <v>0</v>
      </c>
      <c r="R26" s="128" t="s">
        <v>421</v>
      </c>
      <c r="S26" s="128" t="s">
        <v>42</v>
      </c>
      <c r="T26" s="128" t="s">
        <v>42</v>
      </c>
      <c r="U26" s="132">
        <v>0</v>
      </c>
      <c r="V26" s="134" t="s">
        <v>46</v>
      </c>
      <c r="W26" s="134" t="s">
        <v>46</v>
      </c>
      <c r="X26" s="134" t="s">
        <v>46</v>
      </c>
      <c r="Y26" s="134" t="s">
        <v>445</v>
      </c>
      <c r="Z26" s="134" t="s">
        <v>422</v>
      </c>
    </row>
    <row r="27" spans="1:26" ht="200.25" customHeight="1" x14ac:dyDescent="0.35">
      <c r="A27" s="129" t="s">
        <v>296</v>
      </c>
      <c r="B27" s="129" t="s">
        <v>90</v>
      </c>
      <c r="C27" s="129" t="s">
        <v>346</v>
      </c>
      <c r="D27" s="129" t="s">
        <v>82</v>
      </c>
      <c r="E27" s="129" t="s">
        <v>194</v>
      </c>
      <c r="F27" s="129" t="s">
        <v>197</v>
      </c>
      <c r="G27" s="129" t="s">
        <v>391</v>
      </c>
      <c r="H27" s="129" t="s">
        <v>393</v>
      </c>
      <c r="I27" s="129"/>
      <c r="J27" s="129"/>
      <c r="K27" s="129"/>
      <c r="L27" s="129"/>
      <c r="M27" s="128" t="s">
        <v>392</v>
      </c>
      <c r="N27" s="133">
        <v>3123093.92</v>
      </c>
      <c r="O27" s="133">
        <v>551134.23</v>
      </c>
      <c r="P27" s="133">
        <v>902379.12</v>
      </c>
      <c r="Q27" s="133">
        <v>20770.88</v>
      </c>
      <c r="R27" s="128" t="s">
        <v>420</v>
      </c>
      <c r="S27" s="128" t="s">
        <v>42</v>
      </c>
      <c r="T27" s="128" t="s">
        <v>46</v>
      </c>
      <c r="U27" s="132">
        <v>2</v>
      </c>
      <c r="V27" s="134" t="s">
        <v>46</v>
      </c>
      <c r="W27" s="134" t="s">
        <v>42</v>
      </c>
      <c r="X27" s="134" t="s">
        <v>46</v>
      </c>
      <c r="Y27" s="134" t="s">
        <v>309</v>
      </c>
      <c r="Z27" s="134" t="s">
        <v>453</v>
      </c>
    </row>
    <row r="28" spans="1:26" ht="263.5" x14ac:dyDescent="0.35">
      <c r="A28" s="129" t="s">
        <v>296</v>
      </c>
      <c r="B28" s="129" t="s">
        <v>90</v>
      </c>
      <c r="C28" s="129" t="s">
        <v>346</v>
      </c>
      <c r="D28" s="129" t="s">
        <v>82</v>
      </c>
      <c r="E28" s="129" t="s">
        <v>394</v>
      </c>
      <c r="F28" s="129" t="s">
        <v>197</v>
      </c>
      <c r="G28" s="129" t="s">
        <v>396</v>
      </c>
      <c r="H28" s="129" t="s">
        <v>397</v>
      </c>
      <c r="I28" s="129"/>
      <c r="J28" s="129"/>
      <c r="K28" s="129"/>
      <c r="L28" s="129"/>
      <c r="M28" s="128" t="s">
        <v>395</v>
      </c>
      <c r="N28" s="133">
        <v>1482315</v>
      </c>
      <c r="O28" s="133">
        <v>261585</v>
      </c>
      <c r="P28" s="133">
        <v>79850</v>
      </c>
      <c r="Q28" s="133">
        <v>0</v>
      </c>
      <c r="R28" s="128" t="s">
        <v>423</v>
      </c>
      <c r="S28" s="128" t="s">
        <v>81</v>
      </c>
      <c r="T28" s="128" t="s">
        <v>81</v>
      </c>
      <c r="U28" s="132">
        <v>0</v>
      </c>
      <c r="V28" s="134" t="s">
        <v>82</v>
      </c>
      <c r="W28" s="134" t="s">
        <v>82</v>
      </c>
      <c r="X28" s="134" t="s">
        <v>82</v>
      </c>
      <c r="Y28" s="134" t="s">
        <v>309</v>
      </c>
      <c r="Z28" s="134" t="s">
        <v>424</v>
      </c>
    </row>
    <row r="29" spans="1:26" ht="270" customHeight="1" x14ac:dyDescent="0.35">
      <c r="A29" s="129" t="s">
        <v>296</v>
      </c>
      <c r="B29" s="129" t="s">
        <v>90</v>
      </c>
      <c r="C29" s="129" t="s">
        <v>346</v>
      </c>
      <c r="D29" s="129" t="s">
        <v>82</v>
      </c>
      <c r="E29" s="129" t="s">
        <v>229</v>
      </c>
      <c r="F29" s="129" t="s">
        <v>197</v>
      </c>
      <c r="G29" s="129" t="s">
        <v>399</v>
      </c>
      <c r="H29" s="129" t="s">
        <v>300</v>
      </c>
      <c r="I29" s="129"/>
      <c r="J29" s="129"/>
      <c r="K29" s="129"/>
      <c r="L29" s="129"/>
      <c r="M29" s="128" t="s">
        <v>398</v>
      </c>
      <c r="N29" s="133">
        <v>1316568.67</v>
      </c>
      <c r="O29" s="133">
        <v>232335.65</v>
      </c>
      <c r="P29" s="133">
        <v>34000</v>
      </c>
      <c r="Q29" s="133">
        <v>6000</v>
      </c>
      <c r="R29" s="128" t="s">
        <v>425</v>
      </c>
      <c r="S29" s="128" t="s">
        <v>81</v>
      </c>
      <c r="T29" s="128" t="s">
        <v>81</v>
      </c>
      <c r="U29" s="132">
        <v>0</v>
      </c>
      <c r="V29" s="134" t="s">
        <v>82</v>
      </c>
      <c r="W29" s="134" t="s">
        <v>82</v>
      </c>
      <c r="X29" s="134" t="s">
        <v>82</v>
      </c>
      <c r="Y29" s="134" t="s">
        <v>309</v>
      </c>
      <c r="Z29" s="134" t="s">
        <v>470</v>
      </c>
    </row>
    <row r="30" spans="1:26" ht="409.6" customHeight="1" x14ac:dyDescent="0.35">
      <c r="A30" s="129" t="s">
        <v>296</v>
      </c>
      <c r="B30" s="129" t="s">
        <v>90</v>
      </c>
      <c r="C30" s="129" t="s">
        <v>346</v>
      </c>
      <c r="D30" s="129" t="s">
        <v>82</v>
      </c>
      <c r="E30" s="129" t="s">
        <v>262</v>
      </c>
      <c r="F30" s="129" t="s">
        <v>265</v>
      </c>
      <c r="G30" s="129" t="s">
        <v>387</v>
      </c>
      <c r="H30" s="129" t="s">
        <v>300</v>
      </c>
      <c r="I30" s="129" t="s">
        <v>401</v>
      </c>
      <c r="J30" s="129" t="s">
        <v>300</v>
      </c>
      <c r="K30" s="129"/>
      <c r="L30" s="129"/>
      <c r="M30" s="128" t="s">
        <v>400</v>
      </c>
      <c r="N30" s="133">
        <v>12482778.27</v>
      </c>
      <c r="O30" s="133">
        <v>2202843.23</v>
      </c>
      <c r="P30" s="133">
        <v>629030</v>
      </c>
      <c r="Q30" s="133">
        <v>0</v>
      </c>
      <c r="R30" s="128" t="s">
        <v>420</v>
      </c>
      <c r="S30" s="128" t="s">
        <v>81</v>
      </c>
      <c r="T30" s="128" t="s">
        <v>81</v>
      </c>
      <c r="U30" s="132">
        <v>0</v>
      </c>
      <c r="V30" s="134" t="s">
        <v>82</v>
      </c>
      <c r="W30" s="134" t="s">
        <v>82</v>
      </c>
      <c r="X30" s="134" t="s">
        <v>82</v>
      </c>
      <c r="Y30" s="134" t="s">
        <v>445</v>
      </c>
      <c r="Z30" s="134" t="s">
        <v>426</v>
      </c>
    </row>
    <row r="31" spans="1:26" ht="263.5" x14ac:dyDescent="0.35">
      <c r="A31" s="129" t="s">
        <v>296</v>
      </c>
      <c r="B31" s="129" t="s">
        <v>90</v>
      </c>
      <c r="C31" s="129" t="s">
        <v>346</v>
      </c>
      <c r="D31" s="129" t="s">
        <v>82</v>
      </c>
      <c r="E31" s="129" t="s">
        <v>250</v>
      </c>
      <c r="F31" s="129" t="s">
        <v>253</v>
      </c>
      <c r="G31" s="129" t="s">
        <v>403</v>
      </c>
      <c r="H31" s="129" t="s">
        <v>300</v>
      </c>
      <c r="I31" s="129"/>
      <c r="J31" s="129"/>
      <c r="K31" s="129"/>
      <c r="L31" s="129"/>
      <c r="M31" s="128" t="s">
        <v>402</v>
      </c>
      <c r="N31" s="133">
        <v>7152204.0800000001</v>
      </c>
      <c r="O31" s="133">
        <v>1262153.67</v>
      </c>
      <c r="P31" s="133">
        <v>504582.15</v>
      </c>
      <c r="Q31" s="133">
        <v>99707.85</v>
      </c>
      <c r="R31" s="128" t="s">
        <v>423</v>
      </c>
      <c r="S31" s="128" t="s">
        <v>42</v>
      </c>
      <c r="T31" s="128" t="s">
        <v>42</v>
      </c>
      <c r="U31" s="132">
        <v>0</v>
      </c>
      <c r="V31" s="134" t="s">
        <v>46</v>
      </c>
      <c r="W31" s="134" t="s">
        <v>46</v>
      </c>
      <c r="X31" s="134" t="s">
        <v>46</v>
      </c>
      <c r="Y31" s="134" t="s">
        <v>445</v>
      </c>
      <c r="Z31" s="134" t="s">
        <v>427</v>
      </c>
    </row>
    <row r="32" spans="1:26" ht="313.5" x14ac:dyDescent="0.35">
      <c r="A32" s="129" t="s">
        <v>296</v>
      </c>
      <c r="B32" s="129" t="s">
        <v>90</v>
      </c>
      <c r="C32" s="129" t="s">
        <v>346</v>
      </c>
      <c r="D32" s="129" t="s">
        <v>82</v>
      </c>
      <c r="E32" s="129" t="s">
        <v>254</v>
      </c>
      <c r="F32" s="129" t="s">
        <v>253</v>
      </c>
      <c r="G32" s="129" t="s">
        <v>405</v>
      </c>
      <c r="H32" s="129" t="s">
        <v>406</v>
      </c>
      <c r="I32" s="129"/>
      <c r="J32" s="129"/>
      <c r="K32" s="129"/>
      <c r="L32" s="129"/>
      <c r="M32" s="128" t="s">
        <v>404</v>
      </c>
      <c r="N32" s="133">
        <v>3400988.46</v>
      </c>
      <c r="O32" s="133">
        <v>600174.43999999994</v>
      </c>
      <c r="P32" s="133">
        <v>1542945.22</v>
      </c>
      <c r="Q32" s="133">
        <v>35515.360000000001</v>
      </c>
      <c r="R32" s="128" t="s">
        <v>428</v>
      </c>
      <c r="S32" s="128" t="s">
        <v>42</v>
      </c>
      <c r="T32" s="128" t="s">
        <v>46</v>
      </c>
      <c r="U32" s="132">
        <v>1</v>
      </c>
      <c r="V32" s="134" t="s">
        <v>46</v>
      </c>
      <c r="W32" s="134" t="s">
        <v>42</v>
      </c>
      <c r="X32" s="134" t="s">
        <v>46</v>
      </c>
      <c r="Y32" s="134" t="s">
        <v>444</v>
      </c>
      <c r="Z32" s="134" t="s">
        <v>429</v>
      </c>
    </row>
    <row r="33" spans="1:26" ht="126" x14ac:dyDescent="0.35">
      <c r="A33" s="129" t="s">
        <v>296</v>
      </c>
      <c r="B33" s="129" t="s">
        <v>90</v>
      </c>
      <c r="C33" s="129" t="s">
        <v>346</v>
      </c>
      <c r="D33" s="129" t="s">
        <v>82</v>
      </c>
      <c r="E33" s="129" t="s">
        <v>258</v>
      </c>
      <c r="F33" s="129" t="s">
        <v>253</v>
      </c>
      <c r="G33" s="129" t="s">
        <v>407</v>
      </c>
      <c r="H33" s="129" t="s">
        <v>408</v>
      </c>
      <c r="I33" s="129"/>
      <c r="J33" s="129"/>
      <c r="K33" s="129"/>
      <c r="L33" s="129"/>
      <c r="M33" s="128" t="s">
        <v>409</v>
      </c>
      <c r="N33" s="133">
        <v>948487.73</v>
      </c>
      <c r="O33" s="133">
        <v>167380.20000000001</v>
      </c>
      <c r="P33" s="133">
        <v>594109.49</v>
      </c>
      <c r="Q33" s="133">
        <v>104842.86</v>
      </c>
      <c r="R33" s="128" t="s">
        <v>423</v>
      </c>
      <c r="S33" s="128" t="s">
        <v>42</v>
      </c>
      <c r="T33" s="128" t="s">
        <v>42</v>
      </c>
      <c r="U33" s="132">
        <v>0</v>
      </c>
      <c r="V33" s="134" t="s">
        <v>46</v>
      </c>
      <c r="W33" s="134" t="s">
        <v>46</v>
      </c>
      <c r="X33" s="134" t="s">
        <v>46</v>
      </c>
      <c r="Y33" s="134" t="s">
        <v>309</v>
      </c>
      <c r="Z33" s="134" t="s">
        <v>454</v>
      </c>
    </row>
    <row r="34" spans="1:26" ht="76" x14ac:dyDescent="0.35">
      <c r="A34" s="129" t="s">
        <v>296</v>
      </c>
      <c r="B34" s="129" t="s">
        <v>90</v>
      </c>
      <c r="C34" s="129" t="s">
        <v>346</v>
      </c>
      <c r="D34" s="129" t="s">
        <v>82</v>
      </c>
      <c r="E34" s="129" t="s">
        <v>410</v>
      </c>
      <c r="F34" s="129" t="s">
        <v>197</v>
      </c>
      <c r="G34" s="129" t="s">
        <v>412</v>
      </c>
      <c r="H34" s="129" t="s">
        <v>393</v>
      </c>
      <c r="I34" s="129"/>
      <c r="J34" s="129"/>
      <c r="K34" s="129"/>
      <c r="L34" s="129"/>
      <c r="M34" s="128" t="s">
        <v>411</v>
      </c>
      <c r="N34" s="133">
        <v>3194935.29</v>
      </c>
      <c r="O34" s="133">
        <v>563812.11</v>
      </c>
      <c r="P34" s="133">
        <v>860395.5</v>
      </c>
      <c r="Q34" s="133">
        <v>19804.5</v>
      </c>
      <c r="R34" s="128" t="s">
        <v>420</v>
      </c>
      <c r="S34" s="128" t="s">
        <v>42</v>
      </c>
      <c r="T34" s="128" t="s">
        <v>42</v>
      </c>
      <c r="U34" s="132">
        <v>0</v>
      </c>
      <c r="V34" s="134" t="s">
        <v>46</v>
      </c>
      <c r="W34" s="134" t="s">
        <v>42</v>
      </c>
      <c r="X34" s="134" t="s">
        <v>46</v>
      </c>
      <c r="Y34" s="134" t="s">
        <v>309</v>
      </c>
      <c r="Z34" s="134" t="s">
        <v>455</v>
      </c>
    </row>
    <row r="35" spans="1:26" ht="188.5" x14ac:dyDescent="0.35">
      <c r="A35" s="129" t="s">
        <v>296</v>
      </c>
      <c r="B35" s="129" t="s">
        <v>90</v>
      </c>
      <c r="C35" s="129" t="s">
        <v>346</v>
      </c>
      <c r="D35" s="129" t="s">
        <v>82</v>
      </c>
      <c r="E35" s="129" t="s">
        <v>229</v>
      </c>
      <c r="F35" s="129" t="s">
        <v>197</v>
      </c>
      <c r="G35" s="129" t="s">
        <v>348</v>
      </c>
      <c r="H35" s="129" t="s">
        <v>413</v>
      </c>
      <c r="I35" s="129"/>
      <c r="J35" s="129"/>
      <c r="K35" s="129"/>
      <c r="L35" s="129"/>
      <c r="M35" s="129" t="s">
        <v>414</v>
      </c>
      <c r="N35" s="139">
        <v>4442680.92</v>
      </c>
      <c r="O35" s="139">
        <v>784002.52</v>
      </c>
      <c r="P35" s="139">
        <v>435410</v>
      </c>
      <c r="Q35" s="139">
        <v>0</v>
      </c>
      <c r="R35" s="129" t="s">
        <v>430</v>
      </c>
      <c r="S35" s="129" t="s">
        <v>81</v>
      </c>
      <c r="T35" s="129" t="s">
        <v>81</v>
      </c>
      <c r="U35" s="140">
        <v>0</v>
      </c>
      <c r="V35" s="141" t="s">
        <v>81</v>
      </c>
      <c r="W35" s="141" t="s">
        <v>82</v>
      </c>
      <c r="X35" s="141" t="s">
        <v>82</v>
      </c>
      <c r="Y35" s="141" t="s">
        <v>448</v>
      </c>
      <c r="Z35" s="141" t="s">
        <v>456</v>
      </c>
    </row>
    <row r="36" spans="1:26" x14ac:dyDescent="0.35">
      <c r="A36" s="36"/>
      <c r="B36" s="37"/>
      <c r="C36" s="37"/>
      <c r="D36" s="37"/>
      <c r="E36" s="37"/>
      <c r="F36" s="37"/>
      <c r="G36" s="37"/>
      <c r="H36" s="37"/>
      <c r="I36" s="37"/>
      <c r="J36" s="37"/>
      <c r="K36" s="37"/>
      <c r="L36" s="37"/>
      <c r="R36" s="36"/>
      <c r="S36" s="37"/>
      <c r="T36" s="37"/>
      <c r="U36" s="37"/>
      <c r="V36" s="37"/>
      <c r="W36" s="37"/>
      <c r="X36" s="37"/>
      <c r="Y36" s="37"/>
      <c r="Z36" s="38"/>
    </row>
  </sheetData>
  <mergeCells count="16">
    <mergeCell ref="R4:R5"/>
    <mergeCell ref="T4:U4"/>
    <mergeCell ref="J4:J5"/>
    <mergeCell ref="K4:K5"/>
    <mergeCell ref="L4:L5"/>
    <mergeCell ref="M4:M5"/>
    <mergeCell ref="N4:O4"/>
    <mergeCell ref="P4:Q4"/>
    <mergeCell ref="A4:A5"/>
    <mergeCell ref="B4:B5"/>
    <mergeCell ref="C4:C5"/>
    <mergeCell ref="E4:E5"/>
    <mergeCell ref="F4:F5"/>
    <mergeCell ref="G4:G5"/>
    <mergeCell ref="H4:H5"/>
    <mergeCell ref="I4:I5"/>
  </mergeCells>
  <pageMargins left="0.7" right="0.7" top="0.75" bottom="0.75" header="0.3" footer="0.3"/>
  <pageSetup paperSize="9" scale="30"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10"/>
  <sheetViews>
    <sheetView zoomScale="90" zoomScaleNormal="90" zoomScaleSheetLayoutView="90" workbookViewId="0">
      <selection sqref="A1:XFD1"/>
    </sheetView>
  </sheetViews>
  <sheetFormatPr defaultRowHeight="14.5" x14ac:dyDescent="0.35"/>
  <cols>
    <col min="1" max="1" width="40.54296875" customWidth="1"/>
    <col min="2" max="2" width="60.453125" customWidth="1"/>
    <col min="3" max="3" width="21.54296875" customWidth="1"/>
  </cols>
  <sheetData>
    <row r="1" spans="1:5" s="3" customFormat="1" ht="24.65" customHeight="1" x14ac:dyDescent="0.35">
      <c r="A1" s="1" t="s">
        <v>135</v>
      </c>
      <c r="B1" s="1"/>
      <c r="C1"/>
      <c r="D1"/>
      <c r="E1"/>
    </row>
    <row r="2" spans="1:5" x14ac:dyDescent="0.35">
      <c r="A2" s="15"/>
    </row>
    <row r="4" spans="1:5" ht="14.5" customHeight="1" x14ac:dyDescent="0.35">
      <c r="A4" s="1" t="s">
        <v>44</v>
      </c>
    </row>
    <row r="5" spans="1:5" ht="14.5" customHeight="1" x14ac:dyDescent="0.35"/>
    <row r="6" spans="1:5" ht="15" thickBot="1" x14ac:dyDescent="0.4"/>
    <row r="7" spans="1:5" x14ac:dyDescent="0.35">
      <c r="A7" s="185" t="s">
        <v>41</v>
      </c>
      <c r="B7" s="185" t="s">
        <v>47</v>
      </c>
    </row>
    <row r="8" spans="1:5" ht="15" thickBot="1" x14ac:dyDescent="0.4">
      <c r="A8" s="186"/>
      <c r="B8" s="186"/>
    </row>
    <row r="9" spans="1:5" ht="56.25" customHeight="1" x14ac:dyDescent="0.35">
      <c r="A9" s="39" t="s">
        <v>443</v>
      </c>
      <c r="B9" s="62" t="s">
        <v>42</v>
      </c>
    </row>
    <row r="10" spans="1:5" ht="43.5" customHeight="1" thickBot="1" x14ac:dyDescent="0.4">
      <c r="A10" s="26" t="s">
        <v>50</v>
      </c>
      <c r="B10" s="154" t="s">
        <v>472</v>
      </c>
    </row>
  </sheetData>
  <mergeCells count="2">
    <mergeCell ref="A7:A8"/>
    <mergeCell ref="B7:B8"/>
  </mergeCells>
  <pageMargins left="0.7" right="0.7" top="0.75" bottom="0.75" header="0.3" footer="0.3"/>
  <pageSetup paperSize="9"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listy!$A$3:$A$5</xm:f>
          </x14:formula1>
          <xm:sqref>B9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17"/>
  <sheetViews>
    <sheetView tabSelected="1" zoomScale="110" zoomScaleNormal="110" workbookViewId="0">
      <selection activeCell="F2" sqref="A1:XFD2"/>
    </sheetView>
  </sheetViews>
  <sheetFormatPr defaultRowHeight="14.5" x14ac:dyDescent="0.35"/>
  <cols>
    <col min="1" max="1" width="72.54296875" customWidth="1"/>
    <col min="2" max="2" width="28.453125" customWidth="1"/>
    <col min="3" max="3" width="31.453125" customWidth="1"/>
    <col min="4" max="4" width="19.453125" customWidth="1"/>
    <col min="5" max="5" width="48.7265625" customWidth="1"/>
  </cols>
  <sheetData>
    <row r="1" spans="1:5" x14ac:dyDescent="0.35">
      <c r="A1" s="1" t="s">
        <v>135</v>
      </c>
      <c r="B1" s="1"/>
    </row>
    <row r="2" spans="1:5" x14ac:dyDescent="0.35">
      <c r="A2" s="1"/>
    </row>
    <row r="3" spans="1:5" x14ac:dyDescent="0.35">
      <c r="A3" s="1" t="s">
        <v>45</v>
      </c>
      <c r="B3" s="16"/>
    </row>
    <row r="6" spans="1:5" ht="15" thickBot="1" x14ac:dyDescent="0.4"/>
    <row r="7" spans="1:5" x14ac:dyDescent="0.35">
      <c r="A7" s="187" t="s">
        <v>72</v>
      </c>
      <c r="B7" s="189" t="s">
        <v>441</v>
      </c>
      <c r="C7" s="189" t="s">
        <v>442</v>
      </c>
      <c r="D7" s="189" t="s">
        <v>51</v>
      </c>
      <c r="E7" s="191" t="s">
        <v>53</v>
      </c>
    </row>
    <row r="8" spans="1:5" x14ac:dyDescent="0.35">
      <c r="A8" s="188"/>
      <c r="B8" s="190"/>
      <c r="C8" s="190"/>
      <c r="D8" s="190"/>
      <c r="E8" s="192"/>
    </row>
    <row r="9" spans="1:5" x14ac:dyDescent="0.35">
      <c r="A9" s="145">
        <v>1</v>
      </c>
      <c r="B9" s="146">
        <v>2</v>
      </c>
      <c r="C9" s="146">
        <v>3</v>
      </c>
      <c r="D9" s="146">
        <v>4</v>
      </c>
      <c r="E9" s="147">
        <v>5</v>
      </c>
    </row>
    <row r="10" spans="1:5" x14ac:dyDescent="0.35">
      <c r="A10" s="148" t="s">
        <v>382</v>
      </c>
      <c r="B10" s="85">
        <v>35</v>
      </c>
      <c r="C10" s="85">
        <v>44</v>
      </c>
      <c r="D10" s="86">
        <v>0.8</v>
      </c>
      <c r="E10" s="149" t="s">
        <v>383</v>
      </c>
    </row>
    <row r="11" spans="1:5" x14ac:dyDescent="0.35">
      <c r="A11" s="148" t="s">
        <v>73</v>
      </c>
      <c r="B11" s="85">
        <v>1</v>
      </c>
      <c r="C11" s="85">
        <v>4</v>
      </c>
      <c r="D11" s="86">
        <v>0.25</v>
      </c>
      <c r="E11" s="149" t="s">
        <v>383</v>
      </c>
    </row>
    <row r="12" spans="1:5" x14ac:dyDescent="0.35">
      <c r="A12" s="148" t="s">
        <v>74</v>
      </c>
      <c r="B12" s="85">
        <v>163117</v>
      </c>
      <c r="C12" s="85">
        <v>138122</v>
      </c>
      <c r="D12" s="86">
        <v>1.180963206440683</v>
      </c>
      <c r="E12" s="149"/>
    </row>
    <row r="13" spans="1:5" x14ac:dyDescent="0.35">
      <c r="A13" s="148" t="s">
        <v>75</v>
      </c>
      <c r="B13" s="87">
        <v>138604</v>
      </c>
      <c r="C13" s="86">
        <v>0.6</v>
      </c>
      <c r="D13" s="86">
        <v>1.4162022760758639</v>
      </c>
      <c r="E13" s="149"/>
    </row>
    <row r="14" spans="1:5" x14ac:dyDescent="0.35">
      <c r="A14" s="148" t="s">
        <v>76</v>
      </c>
      <c r="B14" s="85">
        <v>714608</v>
      </c>
      <c r="C14" s="85">
        <v>718504</v>
      </c>
      <c r="D14" s="86">
        <v>0.99</v>
      </c>
      <c r="E14" s="150"/>
    </row>
    <row r="15" spans="1:5" x14ac:dyDescent="0.35">
      <c r="A15" s="148" t="s">
        <v>77</v>
      </c>
      <c r="B15" s="85">
        <v>85</v>
      </c>
      <c r="C15" s="85">
        <v>85</v>
      </c>
      <c r="D15" s="86">
        <v>1</v>
      </c>
      <c r="E15" s="149" t="s">
        <v>471</v>
      </c>
    </row>
    <row r="16" spans="1:5" ht="36" customHeight="1" x14ac:dyDescent="0.35">
      <c r="A16" s="148" t="s">
        <v>78</v>
      </c>
      <c r="B16" s="85">
        <v>23607</v>
      </c>
      <c r="C16" s="85">
        <v>12837</v>
      </c>
      <c r="D16" s="86">
        <v>1.8389810703435383</v>
      </c>
      <c r="E16" s="149"/>
    </row>
    <row r="17" spans="1:5" ht="90.75" customHeight="1" x14ac:dyDescent="0.35">
      <c r="A17" s="148" t="s">
        <v>79</v>
      </c>
      <c r="B17" s="151">
        <v>643</v>
      </c>
      <c r="C17" s="151">
        <v>980</v>
      </c>
      <c r="D17" s="152">
        <v>0.65612244897959182</v>
      </c>
      <c r="E17" s="150" t="s">
        <v>459</v>
      </c>
    </row>
  </sheetData>
  <mergeCells count="5">
    <mergeCell ref="A7:A8"/>
    <mergeCell ref="B7:B8"/>
    <mergeCell ref="C7:C8"/>
    <mergeCell ref="D7:D8"/>
    <mergeCell ref="E7:E8"/>
  </mergeCells>
  <pageMargins left="0.7" right="0.7" top="0.75" bottom="0.75" header="0.3" footer="0.3"/>
  <pageSetup paperSize="9" scale="64"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6"/>
  <sheetViews>
    <sheetView workbookViewId="0">
      <selection activeCell="A7" sqref="A7"/>
    </sheetView>
  </sheetViews>
  <sheetFormatPr defaultRowHeight="14.5" x14ac:dyDescent="0.35"/>
  <cols>
    <col min="1" max="1" width="11.453125" customWidth="1"/>
  </cols>
  <sheetData>
    <row r="2" spans="1:1" x14ac:dyDescent="0.35">
      <c r="A2" t="s">
        <v>49</v>
      </c>
    </row>
    <row r="3" spans="1:1" x14ac:dyDescent="0.35">
      <c r="A3" t="s">
        <v>46</v>
      </c>
    </row>
    <row r="4" spans="1:1" x14ac:dyDescent="0.35">
      <c r="A4" t="s">
        <v>42</v>
      </c>
    </row>
    <row r="5" spans="1:1" x14ac:dyDescent="0.35">
      <c r="A5" t="s">
        <v>48</v>
      </c>
    </row>
    <row r="6" spans="1:1" x14ac:dyDescent="0.35">
      <c r="A6" t="s">
        <v>52</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m h u V M v G / w u k A A A A 9 g A A A B I A H A B D b 2 5 m a W c v U G F j a 2 F n Z S 5 4 b W w g o h g A K K A U A A A A A A A A A A A A A A A A A A A A A A A A A A A A h Y 8 x D o I w G I W v Q r r T l m q M I T 9 l c I W E x M S 4 N q V C I x R C i + V u D h 7 J K 4 h R 1 M 3 x f e 8 b 3 r t f b 5 B O b R N c 1 G B 1 Z x I U Y Y o C Z W R X a l M l a H S n c I t S D o W Q Z 1 G p Y J a N j S d b J q h 2 r o 8 J 8 d 5 j v 8 L d U B F G a U S O e b a X t W o F + s j 6 v x x q Y 5 0 w U i E O h 9 c Y z n B E K d 6 s 5 0 1 A F g i 5 N l + B z d 2 z / Y G w G x s 3 D o r 3 T V h k Q J Y I 5 P 2 B P w B Q S w M E F A A C A A g A l m h u 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Z o b l Q o i k e 4 D g A A A B E A A A A T A B w A R m 9 y b X V s Y X M v U 2 V j d G l v b j E u b S C i G A A o o B Q A A A A A A A A A A A A A A A A A A A A A A A A A A A A r T k 0 u y c z P U w i G 0 I b W A F B L A Q I t A B Q A A g A I A J Z o b l T L x v 8 L p A A A A P Y A A A A S A A A A A A A A A A A A A A A A A A A A A A B D b 2 5 m a W c v U G F j a 2 F n Z S 5 4 b W x Q S w E C L Q A U A A I A C A C W a G 5 U D 8 r p q 6 Q A A A D p A A A A E w A A A A A A A A A A A A A A A A D w A A A A W 0 N v b n R l b n R f V H l w Z X N d L n h t b F B L A Q I t A B Q A A g A I A J Z o b l Q 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z j B V 2 R G A X T L y 0 v i 2 M b 7 o e A A A A A A I A A A A A A A N m A A D A A A A A E A A A A F V v S S K c f Q j u s t J B 2 b M F B Y 4 A A A A A B I A A A K A A A A A Q A A A A C K 6 x 8 6 g j 5 R s V I W 6 5 v Z o u l l A A A A B 6 g w a Q 3 8 b X u s M i O a d 3 i z s w a o c t 0 N X G 3 r t r g A h u N n p / 6 l g e 9 J V 4 w k W w 0 O n o g M 9 r Y z q p + x X A / w S E g Q 0 P W 1 Y O y f s V O z X u k F 1 1 j H v e B P 8 i l 7 D 8 a x Q A A A A V 9 X F S 0 k R C P / N f / F / M 0 8 D R c G o J X g = = < / D a t a M a s h u p > 
</file>

<file path=customXml/itemProps1.xml><?xml version="1.0" encoding="utf-8"?>
<ds:datastoreItem xmlns:ds="http://schemas.openxmlformats.org/officeDocument/2006/customXml" ds:itemID="{1B27FD8E-5610-432E-959B-CAB12F2FF4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3</vt:i4>
      </vt:variant>
    </vt:vector>
  </HeadingPairs>
  <TitlesOfParts>
    <vt:vector size="9" baseType="lpstr">
      <vt:lpstr>WP_alokacja_kontraktacja </vt:lpstr>
      <vt:lpstr>WP_PD</vt:lpstr>
      <vt:lpstr>WP_projekty COVID</vt:lpstr>
      <vt:lpstr>WP_ewaluacja</vt:lpstr>
      <vt:lpstr>WP_wskaźniki </vt:lpstr>
      <vt:lpstr>listy</vt:lpstr>
      <vt:lpstr>'WP_alokacja_kontraktacja '!Obszar_wydruku</vt:lpstr>
      <vt:lpstr>WP_ewaluacja!Obszar_wydruku</vt:lpstr>
      <vt:lpstr>WP_PD!Obszar_wydruku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Główczyńska Agata</cp:lastModifiedBy>
  <cp:lastPrinted>2024-02-28T07:50:21Z</cp:lastPrinted>
  <dcterms:created xsi:type="dcterms:W3CDTF">2017-09-14T07:20:33Z</dcterms:created>
  <dcterms:modified xsi:type="dcterms:W3CDTF">2024-08-06T13:14:38Z</dcterms:modified>
</cp:coreProperties>
</file>